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3'!$A$1:$S$78</definedName>
  </definedNames>
  <calcPr calcId="145621"/>
</workbook>
</file>

<file path=xl/calcChain.xml><?xml version="1.0" encoding="utf-8"?>
<calcChain xmlns="http://schemas.openxmlformats.org/spreadsheetml/2006/main">
  <c r="C31" i="1" l="1"/>
  <c r="L31" i="1"/>
  <c r="J36" i="1"/>
  <c r="G21" i="1" l="1"/>
  <c r="R31" i="1" l="1"/>
  <c r="M31" i="1"/>
  <c r="K31" i="1"/>
  <c r="Q36" i="1"/>
  <c r="N36" i="1"/>
  <c r="G36" i="1"/>
  <c r="D36" i="1"/>
  <c r="Q19" i="1"/>
  <c r="N19" i="1"/>
  <c r="J19" i="1"/>
  <c r="G19" i="1"/>
  <c r="D19" i="1"/>
  <c r="Q69" i="1" l="1"/>
  <c r="N69" i="1"/>
  <c r="J69" i="1"/>
  <c r="G69" i="1"/>
  <c r="D69" i="1"/>
  <c r="Q68" i="1"/>
  <c r="N68" i="1"/>
  <c r="J68" i="1"/>
  <c r="G68" i="1"/>
  <c r="D68" i="1"/>
  <c r="Q67" i="1"/>
  <c r="N67" i="1"/>
  <c r="J67" i="1"/>
  <c r="G67" i="1"/>
  <c r="D67" i="1"/>
  <c r="Q66" i="1"/>
  <c r="N66" i="1"/>
  <c r="J66" i="1"/>
  <c r="G66" i="1"/>
  <c r="D66" i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S62" i="1"/>
  <c r="R62" i="1"/>
  <c r="P62" i="1"/>
  <c r="O62" i="1"/>
  <c r="M62" i="1"/>
  <c r="L62" i="1"/>
  <c r="K62" i="1"/>
  <c r="I62" i="1"/>
  <c r="H62" i="1"/>
  <c r="F62" i="1"/>
  <c r="E62" i="1"/>
  <c r="C62" i="1"/>
  <c r="Q61" i="1"/>
  <c r="N61" i="1"/>
  <c r="J61" i="1"/>
  <c r="G61" i="1"/>
  <c r="D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S51" i="1"/>
  <c r="R51" i="1"/>
  <c r="P51" i="1"/>
  <c r="O51" i="1"/>
  <c r="M51" i="1"/>
  <c r="L51" i="1"/>
  <c r="K51" i="1"/>
  <c r="I51" i="1"/>
  <c r="H51" i="1"/>
  <c r="F51" i="1"/>
  <c r="E51" i="1"/>
  <c r="C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Q43" i="1"/>
  <c r="N43" i="1"/>
  <c r="J43" i="1"/>
  <c r="G43" i="1"/>
  <c r="D43" i="1"/>
  <c r="Q42" i="1"/>
  <c r="N42" i="1"/>
  <c r="J42" i="1"/>
  <c r="G42" i="1"/>
  <c r="D42" i="1"/>
  <c r="Q41" i="1"/>
  <c r="N41" i="1"/>
  <c r="J41" i="1"/>
  <c r="G41" i="1"/>
  <c r="D41" i="1"/>
  <c r="Q40" i="1"/>
  <c r="N40" i="1"/>
  <c r="J40" i="1"/>
  <c r="G40" i="1"/>
  <c r="D40" i="1"/>
  <c r="Q39" i="1"/>
  <c r="N39" i="1"/>
  <c r="J39" i="1"/>
  <c r="G39" i="1"/>
  <c r="D39" i="1"/>
  <c r="S38" i="1"/>
  <c r="R38" i="1"/>
  <c r="P38" i="1"/>
  <c r="O38" i="1"/>
  <c r="M38" i="1"/>
  <c r="L38" i="1"/>
  <c r="K38" i="1"/>
  <c r="I38" i="1"/>
  <c r="H38" i="1"/>
  <c r="F38" i="1"/>
  <c r="E38" i="1"/>
  <c r="C38" i="1"/>
  <c r="Q37" i="1"/>
  <c r="N37" i="1"/>
  <c r="J37" i="1"/>
  <c r="G37" i="1"/>
  <c r="D37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D33" i="1"/>
  <c r="Q32" i="1"/>
  <c r="N32" i="1"/>
  <c r="J32" i="1"/>
  <c r="G32" i="1"/>
  <c r="D32" i="1"/>
  <c r="S31" i="1"/>
  <c r="P31" i="1"/>
  <c r="O31" i="1"/>
  <c r="I31" i="1"/>
  <c r="H31" i="1"/>
  <c r="F31" i="1"/>
  <c r="E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D21" i="1"/>
  <c r="S20" i="1"/>
  <c r="R20" i="1"/>
  <c r="P20" i="1"/>
  <c r="O20" i="1"/>
  <c r="M20" i="1"/>
  <c r="L20" i="1"/>
  <c r="K20" i="1"/>
  <c r="I20" i="1"/>
  <c r="H20" i="1"/>
  <c r="F20" i="1"/>
  <c r="E20" i="1"/>
  <c r="C20" i="1"/>
  <c r="Q18" i="1"/>
  <c r="N18" i="1"/>
  <c r="J18" i="1"/>
  <c r="G18" i="1"/>
  <c r="D18" i="1"/>
  <c r="Q17" i="1"/>
  <c r="N17" i="1"/>
  <c r="J17" i="1"/>
  <c r="G17" i="1"/>
  <c r="D17" i="1"/>
  <c r="S16" i="1"/>
  <c r="R16" i="1"/>
  <c r="P16" i="1"/>
  <c r="O16" i="1"/>
  <c r="M16" i="1"/>
  <c r="L16" i="1"/>
  <c r="K16" i="1"/>
  <c r="I16" i="1"/>
  <c r="H16" i="1"/>
  <c r="F16" i="1"/>
  <c r="E16" i="1"/>
  <c r="C16" i="1"/>
  <c r="J51" i="1" l="1"/>
  <c r="Q62" i="1"/>
  <c r="N51" i="1"/>
  <c r="G62" i="1"/>
  <c r="C14" i="1"/>
  <c r="F14" i="1"/>
  <c r="I14" i="1"/>
  <c r="O14" i="1"/>
  <c r="R14" i="1"/>
  <c r="J31" i="1"/>
  <c r="N62" i="1"/>
  <c r="D62" i="1"/>
  <c r="E14" i="1"/>
  <c r="H14" i="1"/>
  <c r="K14" i="1"/>
  <c r="M14" i="1"/>
  <c r="P14" i="1"/>
  <c r="S14" i="1"/>
  <c r="Q20" i="1"/>
  <c r="G20" i="1"/>
  <c r="D31" i="1"/>
  <c r="D51" i="1"/>
  <c r="J62" i="1"/>
  <c r="L14" i="1"/>
  <c r="Q16" i="1"/>
  <c r="G16" i="1"/>
  <c r="N20" i="1"/>
  <c r="D20" i="1"/>
  <c r="J20" i="1"/>
  <c r="Q31" i="1"/>
  <c r="G31" i="1"/>
  <c r="N31" i="1"/>
  <c r="Q38" i="1"/>
  <c r="G38" i="1"/>
  <c r="N16" i="1"/>
  <c r="D16" i="1"/>
  <c r="J16" i="1"/>
  <c r="N38" i="1"/>
  <c r="D38" i="1"/>
  <c r="J38" i="1"/>
  <c r="Q51" i="1"/>
  <c r="G51" i="1"/>
  <c r="D14" i="1" l="1"/>
  <c r="J14" i="1"/>
  <c r="N14" i="1"/>
  <c r="G14" i="1"/>
  <c r="Q14" i="1"/>
</calcChain>
</file>

<file path=xl/sharedStrings.xml><?xml version="1.0" encoding="utf-8"?>
<sst xmlns="http://schemas.openxmlformats.org/spreadsheetml/2006/main" count="145" uniqueCount="125">
  <si>
    <t>№ п/п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</si>
  <si>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</si>
  <si>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</si>
  <si>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</si>
  <si>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</si>
  <si>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</si>
  <si>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</si>
  <si>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</si>
  <si>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</si>
  <si>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</si>
  <si>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</si>
  <si>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</si>
  <si>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</si>
  <si>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</si>
  <si>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Период реализации Программы,                        наименование муниципального образования</t>
  </si>
  <si>
    <t>Число жителей, планируемых  к переселению, человек</t>
  </si>
  <si>
    <t>Всего,                                               единиц</t>
  </si>
  <si>
    <t>Всего,                      кв. метров</t>
  </si>
  <si>
    <t>собственность граждан,                единиц</t>
  </si>
  <si>
    <t>муници-пальная собственность, единиц</t>
  </si>
  <si>
    <t>собственность граждан,                кв. метров</t>
  </si>
  <si>
    <t>муниципальная собственность,             кв. метров</t>
  </si>
  <si>
    <t>Всего,                          рублей</t>
  </si>
  <si>
    <t>за счет средств Фонда,                         рублей</t>
  </si>
  <si>
    <t>за счет средств бюджета субъекта Российской Федерации,                         рублей</t>
  </si>
  <si>
    <t>за счет средств местного бюджета, рублей</t>
  </si>
  <si>
    <t>Всего,  рублей</t>
  </si>
  <si>
    <t>за счет переселения граждан по договору о развитии застроенной территории,                           рублей</t>
  </si>
  <si>
    <t>за счет  переселения граждан в свободный муниципальный жилищный фонд,          рублей</t>
  </si>
  <si>
    <t>Всего,            рублей</t>
  </si>
  <si>
    <t>за счет средств собственников жилых помещений, рублей</t>
  </si>
  <si>
    <t>за счет средств иных лиц (инвестор по договору развития застроенных территорий),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</si>
  <si>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</si>
  <si>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</si>
  <si>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</si>
  <si>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</si>
  <si>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</si>
  <si>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</si>
  <si>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</si>
  <si>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</si>
  <si>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</si>
  <si>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</si>
  <si>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</si>
  <si>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</si>
  <si>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</si>
  <si>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</si>
  <si>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</si>
  <si>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</si>
  <si>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</si>
  <si>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</si>
  <si>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</si>
  <si>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</si>
  <si>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</si>
  <si>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</si>
  <si>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</si>
  <si>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</si>
  <si>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</si>
  <si>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</si>
  <si>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</si>
  <si>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</si>
  <si>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</si>
  <si>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</si>
  <si>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</si>
  <si>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</si>
  <si>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</si>
  <si>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</si>
  <si>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</si>
  <si>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</si>
  <si>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</si>
  <si>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</si>
  <si>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</si>
  <si>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</si>
  <si>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</si>
  <si>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</si>
  <si>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5.7</t>
  </si>
  <si>
    <t>5.8</t>
  </si>
  <si>
    <t>5.9</t>
  </si>
  <si>
    <t>5.10</t>
  </si>
  <si>
    <t>6</t>
  </si>
  <si>
    <t>6.1</t>
  </si>
  <si>
    <t>6.2</t>
  </si>
  <si>
    <t>6.3</t>
  </si>
  <si>
    <t>6.4</t>
  </si>
  <si>
    <t>6.5</t>
  </si>
  <si>
    <t>6.6</t>
  </si>
  <si>
    <t>6.7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</si>
  <si>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</si>
  <si>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</si>
  <si>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</si>
  <si>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</si>
  <si>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Мурашинскому городскому поселению </t>
  </si>
  <si>
    <t xml:space="preserve">Итого по Арбажскому району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</si>
  <si>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</si>
  <si>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</si>
  <si>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</si>
  <si>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 xml:space="preserve">               к Программе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</si>
  <si>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</si>
  <si>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</si>
  <si>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Орловскому району </t>
  </si>
  <si>
    <t>Итого по Вахрушевскому сельскому поселению Слободского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</si>
  <si>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</si>
  <si>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</si>
  <si>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</si>
  <si>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 xml:space="preserve">Итого по Лузскому  району </t>
  </si>
  <si>
    <t xml:space="preserve">Итого по Подосиновскому району </t>
  </si>
  <si>
    <t>Итого по Слободскому району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</si>
  <si>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</si>
  <si>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</si>
  <si>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Свечинскому городскому поселению Свечинского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</si>
  <si>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</si>
  <si>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</si>
  <si>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</si>
  <si>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</si>
  <si>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</si>
  <si>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</si>
  <si>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</si>
  <si>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</si>
  <si>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</si>
  <si>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</si>
  <si>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</si>
  <si>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______________________</t>
  </si>
  <si>
    <t>Расчетная сумма экономии бюджетных средств (справочно)</t>
  </si>
  <si>
    <t>Возмещение части стоимости жилых помещений (справочно)</t>
  </si>
  <si>
    <t>Всего по  программе переселения, в рамках которой предусмотрено финансирование за счет средств Фонда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</si>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</sst>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50" zoomScaleNormal="50" zoomScaleSheetLayoutView="55" zoomScalePageLayoutView="50" workbookViewId="0">
      <selection activeCell="C24" sqref="C24"/>
    </sheetView>
  </sheetViews>
  <sheetFormatPr defaultRowHeight="15" x14ac:dyDescent="0.25"/>
  <cols>
    <col min="1" max="1" width="6" customWidth="1"/>
    <col min="2" max="2" width="50.7109375" style="3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4.42578125" customWidth="1"/>
    <col min="8" max="8" width="15" customWidth="1"/>
    <col min="9" max="9" width="18.42578125" customWidth="1"/>
    <col min="10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15.75" customHeight="1" x14ac:dyDescent="0.25">
      <c r="B1"/>
      <c r="D1" s="4"/>
      <c r="E1" s="6"/>
      <c r="F1" s="6"/>
      <c r="R1" s="31" t="s">
        <v>11</v>
      </c>
      <c r="S1" s="31"/>
    </row>
    <row r="2" spans="1:19" ht="15.75" customHeight="1" x14ac:dyDescent="0.25">
      <c r="B2"/>
      <c r="D2" s="4"/>
      <c r="E2" s="6"/>
      <c r="F2" s="6"/>
      <c r="R2" s="12"/>
      <c r="S2" s="12"/>
    </row>
    <row r="3" spans="1:19" ht="15.75" customHeight="1" x14ac:dyDescent="0.25">
      <c r="B3"/>
      <c r="D3" s="4"/>
      <c r="E3" s="6"/>
      <c r="F3" s="6"/>
      <c r="R3" s="31" t="s">
        <v>11</v>
      </c>
      <c r="S3" s="31"/>
    </row>
    <row r="4" spans="1:19" ht="15.75" customHeight="1" x14ac:dyDescent="0.25">
      <c r="B4"/>
      <c r="D4" s="4"/>
      <c r="E4" s="6"/>
      <c r="F4" s="6"/>
      <c r="R4" s="25"/>
      <c r="S4" s="25"/>
    </row>
    <row r="5" spans="1:19" ht="15.75" customHeight="1" x14ac:dyDescent="0.25">
      <c r="B5"/>
      <c r="D5" s="4"/>
      <c r="E5" s="6"/>
      <c r="F5" s="6"/>
      <c r="R5" s="22"/>
      <c r="S5" s="22" t="s">
        <v>95</v>
      </c>
    </row>
    <row r="6" spans="1:19" ht="15.75" customHeight="1" x14ac:dyDescent="0.25">
      <c r="B6"/>
      <c r="D6" s="4"/>
      <c r="E6" s="6"/>
      <c r="F6" s="6"/>
      <c r="Q6" s="32"/>
      <c r="R6" s="32"/>
      <c r="S6" s="32"/>
    </row>
    <row r="7" spans="1:19" ht="20.25" x14ac:dyDescent="0.25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8.75" customHeight="1" x14ac:dyDescent="0.25">
      <c r="A8" s="33" t="s">
        <v>13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10" spans="1:19" ht="36" customHeight="1" x14ac:dyDescent="0.25">
      <c r="A10" s="38" t="s">
        <v>0</v>
      </c>
      <c r="B10" s="34" t="s">
        <v>14</v>
      </c>
      <c r="C10" s="34" t="s">
        <v>15</v>
      </c>
      <c r="D10" s="34" t="s">
        <v>1</v>
      </c>
      <c r="E10" s="34"/>
      <c r="F10" s="34"/>
      <c r="G10" s="34" t="s">
        <v>2</v>
      </c>
      <c r="H10" s="34"/>
      <c r="I10" s="34"/>
      <c r="J10" s="34" t="s">
        <v>3</v>
      </c>
      <c r="K10" s="34"/>
      <c r="L10" s="34"/>
      <c r="M10" s="34"/>
      <c r="N10" s="35" t="s">
        <v>121</v>
      </c>
      <c r="O10" s="36"/>
      <c r="P10" s="37"/>
      <c r="Q10" s="34" t="s">
        <v>122</v>
      </c>
      <c r="R10" s="34"/>
      <c r="S10" s="34"/>
    </row>
    <row r="11" spans="1:19" ht="16.5" customHeight="1" x14ac:dyDescent="0.25">
      <c r="A11" s="39"/>
      <c r="B11" s="34"/>
      <c r="C11" s="34"/>
      <c r="D11" s="34" t="s">
        <v>16</v>
      </c>
      <c r="E11" s="34" t="s">
        <v>4</v>
      </c>
      <c r="F11" s="34"/>
      <c r="G11" s="34" t="s">
        <v>17</v>
      </c>
      <c r="H11" s="34" t="s">
        <v>4</v>
      </c>
      <c r="I11" s="34"/>
      <c r="J11" s="34" t="s">
        <v>22</v>
      </c>
      <c r="K11" s="34" t="s">
        <v>4</v>
      </c>
      <c r="L11" s="34"/>
      <c r="M11" s="34"/>
      <c r="N11" s="34" t="s">
        <v>26</v>
      </c>
      <c r="O11" s="34" t="s">
        <v>4</v>
      </c>
      <c r="P11" s="34"/>
      <c r="Q11" s="34" t="s">
        <v>29</v>
      </c>
      <c r="R11" s="34" t="s">
        <v>4</v>
      </c>
      <c r="S11" s="34"/>
    </row>
    <row r="12" spans="1:19" ht="140.1" customHeight="1" x14ac:dyDescent="0.25">
      <c r="A12" s="39"/>
      <c r="B12" s="34"/>
      <c r="C12" s="34"/>
      <c r="D12" s="34"/>
      <c r="E12" s="18" t="s">
        <v>18</v>
      </c>
      <c r="F12" s="18" t="s">
        <v>19</v>
      </c>
      <c r="G12" s="34"/>
      <c r="H12" s="18" t="s">
        <v>20</v>
      </c>
      <c r="I12" s="18" t="s">
        <v>21</v>
      </c>
      <c r="J12" s="34"/>
      <c r="K12" s="18" t="s">
        <v>23</v>
      </c>
      <c r="L12" s="18" t="s">
        <v>24</v>
      </c>
      <c r="M12" s="18" t="s">
        <v>25</v>
      </c>
      <c r="N12" s="34"/>
      <c r="O12" s="18" t="s">
        <v>27</v>
      </c>
      <c r="P12" s="18" t="s">
        <v>28</v>
      </c>
      <c r="Q12" s="34"/>
      <c r="R12" s="18" t="s">
        <v>30</v>
      </c>
      <c r="S12" s="18" t="s">
        <v>31</v>
      </c>
    </row>
    <row r="13" spans="1:19" ht="18.75" customHeight="1" x14ac:dyDescent="0.25">
      <c r="A13" s="2">
        <v>1</v>
      </c>
      <c r="B13" s="1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1">
        <v>14</v>
      </c>
      <c r="O13" s="2">
        <v>15</v>
      </c>
      <c r="P13" s="1">
        <v>16</v>
      </c>
      <c r="Q13" s="1">
        <v>17</v>
      </c>
      <c r="R13" s="1">
        <v>18</v>
      </c>
      <c r="S13" s="1">
        <v>19</v>
      </c>
    </row>
    <row r="14" spans="1:19" ht="68.25" customHeight="1" x14ac:dyDescent="0.25">
      <c r="A14" s="11"/>
      <c r="B14" s="27" t="s">
        <v>123</v>
      </c>
      <c r="C14" s="19">
        <f>SUM(C16,C20,C31,C38,C51,C62)</f>
        <v>7179</v>
      </c>
      <c r="D14" s="19">
        <f>SUM(D16,D20,D31,D38,D51,D62)</f>
        <v>3252</v>
      </c>
      <c r="E14" s="19">
        <f t="shared" ref="E14:S14" si="0">SUM(E16,E20,E31,E38,E51,E62)</f>
        <v>2006</v>
      </c>
      <c r="F14" s="19">
        <f t="shared" si="0"/>
        <v>1246</v>
      </c>
      <c r="G14" s="20">
        <f t="shared" si="0"/>
        <v>119444.01000000001</v>
      </c>
      <c r="H14" s="20">
        <f t="shared" si="0"/>
        <v>71860.929999999993</v>
      </c>
      <c r="I14" s="20">
        <f t="shared" si="0"/>
        <v>47583.079999999994</v>
      </c>
      <c r="J14" s="20">
        <f t="shared" si="0"/>
        <v>4123603295.6700001</v>
      </c>
      <c r="K14" s="20">
        <f t="shared" si="0"/>
        <v>4082367262.0299997</v>
      </c>
      <c r="L14" s="20">
        <f t="shared" si="0"/>
        <v>37112427.990000002</v>
      </c>
      <c r="M14" s="20">
        <f t="shared" si="0"/>
        <v>4123605.65</v>
      </c>
      <c r="N14" s="20">
        <f t="shared" si="0"/>
        <v>0</v>
      </c>
      <c r="O14" s="20">
        <f t="shared" si="0"/>
        <v>0</v>
      </c>
      <c r="P14" s="20">
        <f t="shared" si="0"/>
        <v>0</v>
      </c>
      <c r="Q14" s="20">
        <f t="shared" si="0"/>
        <v>0</v>
      </c>
      <c r="R14" s="20">
        <f t="shared" si="0"/>
        <v>0</v>
      </c>
      <c r="S14" s="20">
        <f t="shared" si="0"/>
        <v>0</v>
      </c>
    </row>
    <row r="15" spans="1:19" ht="21" customHeight="1" x14ac:dyDescent="0.25">
      <c r="A15" s="11"/>
      <c r="B15" s="26" t="s">
        <v>4</v>
      </c>
      <c r="C15" s="19"/>
      <c r="D15" s="19"/>
      <c r="E15" s="19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ht="18.75" customHeight="1" x14ac:dyDescent="0.25">
      <c r="A16" s="21" t="s">
        <v>124</v>
      </c>
      <c r="B16" s="27" t="s">
        <v>5</v>
      </c>
      <c r="C16" s="19">
        <f t="shared" ref="C16:S16" si="1">SUM(C17:C19)</f>
        <v>941</v>
      </c>
      <c r="D16" s="19">
        <f t="shared" si="1"/>
        <v>400</v>
      </c>
      <c r="E16" s="19">
        <f t="shared" si="1"/>
        <v>271</v>
      </c>
      <c r="F16" s="19">
        <f t="shared" si="1"/>
        <v>129</v>
      </c>
      <c r="G16" s="20">
        <f t="shared" si="1"/>
        <v>14584.7</v>
      </c>
      <c r="H16" s="20">
        <f t="shared" si="1"/>
        <v>9539.2999999999993</v>
      </c>
      <c r="I16" s="20">
        <f t="shared" si="1"/>
        <v>5045.3999999999996</v>
      </c>
      <c r="J16" s="20">
        <f t="shared" si="1"/>
        <v>495312354.66999996</v>
      </c>
      <c r="K16" s="20">
        <f t="shared" si="1"/>
        <v>490359231.04999995</v>
      </c>
      <c r="L16" s="20">
        <f t="shared" si="1"/>
        <v>4457811.07</v>
      </c>
      <c r="M16" s="20">
        <f t="shared" si="1"/>
        <v>495312.55000000005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</row>
    <row r="17" spans="1:19" ht="18.75" x14ac:dyDescent="0.25">
      <c r="A17" s="21" t="s">
        <v>32</v>
      </c>
      <c r="B17" s="28" t="s">
        <v>33</v>
      </c>
      <c r="C17" s="19">
        <v>782</v>
      </c>
      <c r="D17" s="19">
        <f>E17+F17</f>
        <v>329</v>
      </c>
      <c r="E17" s="19">
        <v>220</v>
      </c>
      <c r="F17" s="19">
        <v>109</v>
      </c>
      <c r="G17" s="20">
        <f>H17+I17</f>
        <v>11857</v>
      </c>
      <c r="H17" s="20">
        <v>7633</v>
      </c>
      <c r="I17" s="20">
        <v>4224</v>
      </c>
      <c r="J17" s="20">
        <f>K17+L17+M17</f>
        <v>413519514.91999996</v>
      </c>
      <c r="K17" s="20">
        <v>409384319.76999998</v>
      </c>
      <c r="L17" s="20">
        <v>3721675.63</v>
      </c>
      <c r="M17" s="20">
        <v>413519.52</v>
      </c>
      <c r="N17" s="20">
        <f>O17+P17</f>
        <v>0</v>
      </c>
      <c r="O17" s="20">
        <v>0</v>
      </c>
      <c r="P17" s="20">
        <v>0</v>
      </c>
      <c r="Q17" s="20">
        <f>R17+S17</f>
        <v>0</v>
      </c>
      <c r="R17" s="20">
        <v>0</v>
      </c>
      <c r="S17" s="20">
        <v>0</v>
      </c>
    </row>
    <row r="18" spans="1:19" ht="37.5" x14ac:dyDescent="0.25">
      <c r="A18" s="21" t="s">
        <v>34</v>
      </c>
      <c r="B18" s="28" t="s">
        <v>106</v>
      </c>
      <c r="C18" s="19">
        <v>2</v>
      </c>
      <c r="D18" s="19">
        <f>E18+F18</f>
        <v>1</v>
      </c>
      <c r="E18" s="19">
        <v>0</v>
      </c>
      <c r="F18" s="19">
        <v>1</v>
      </c>
      <c r="G18" s="20">
        <f>H18+I18</f>
        <v>38.200000000000003</v>
      </c>
      <c r="H18" s="20">
        <v>0</v>
      </c>
      <c r="I18" s="20">
        <v>38.200000000000003</v>
      </c>
      <c r="J18" s="20">
        <f>K18+L18+M18</f>
        <v>1018794</v>
      </c>
      <c r="K18" s="20">
        <v>1008606</v>
      </c>
      <c r="L18" s="20">
        <v>9169</v>
      </c>
      <c r="M18" s="20">
        <v>1019</v>
      </c>
      <c r="N18" s="20">
        <f>O18+P18</f>
        <v>0</v>
      </c>
      <c r="O18" s="20">
        <v>0</v>
      </c>
      <c r="P18" s="20">
        <v>0</v>
      </c>
      <c r="Q18" s="20">
        <f>R18+S18</f>
        <v>0</v>
      </c>
      <c r="R18" s="20">
        <v>0</v>
      </c>
      <c r="S18" s="20">
        <v>0</v>
      </c>
    </row>
    <row r="19" spans="1:19" ht="18.75" x14ac:dyDescent="0.25">
      <c r="A19" s="21" t="s">
        <v>35</v>
      </c>
      <c r="B19" s="28" t="s">
        <v>86</v>
      </c>
      <c r="C19" s="19">
        <v>157</v>
      </c>
      <c r="D19" s="19">
        <f>E19+F19</f>
        <v>70</v>
      </c>
      <c r="E19" s="19">
        <v>51</v>
      </c>
      <c r="F19" s="19">
        <v>19</v>
      </c>
      <c r="G19" s="20">
        <f>H19+I19</f>
        <v>2689.5</v>
      </c>
      <c r="H19" s="20">
        <v>1906.3</v>
      </c>
      <c r="I19" s="20">
        <v>783.2</v>
      </c>
      <c r="J19" s="20">
        <f>K19+L19+M19</f>
        <v>80774045.75</v>
      </c>
      <c r="K19" s="20">
        <v>79966305.280000001</v>
      </c>
      <c r="L19" s="20">
        <v>726966.44</v>
      </c>
      <c r="M19" s="20">
        <v>80774.03</v>
      </c>
      <c r="N19" s="20">
        <f>O19+P19</f>
        <v>0</v>
      </c>
      <c r="O19" s="20">
        <v>0</v>
      </c>
      <c r="P19" s="20">
        <v>0</v>
      </c>
      <c r="Q19" s="20">
        <f>R19+S19</f>
        <v>0</v>
      </c>
      <c r="R19" s="20">
        <v>0</v>
      </c>
      <c r="S19" s="20">
        <v>0</v>
      </c>
    </row>
    <row r="20" spans="1:19" ht="18.75" customHeight="1" x14ac:dyDescent="0.25">
      <c r="A20" s="21" t="s">
        <v>36</v>
      </c>
      <c r="B20" s="28" t="s">
        <v>6</v>
      </c>
      <c r="C20" s="19">
        <f t="shared" ref="C20:S20" si="2">SUM(C21:C30)</f>
        <v>454</v>
      </c>
      <c r="D20" s="19">
        <f t="shared" si="2"/>
        <v>226</v>
      </c>
      <c r="E20" s="19">
        <f t="shared" si="2"/>
        <v>105</v>
      </c>
      <c r="F20" s="19">
        <f t="shared" si="2"/>
        <v>121</v>
      </c>
      <c r="G20" s="20">
        <f t="shared" si="2"/>
        <v>9035.2800000000007</v>
      </c>
      <c r="H20" s="20">
        <f t="shared" si="2"/>
        <v>4466.16</v>
      </c>
      <c r="I20" s="20">
        <f t="shared" si="2"/>
        <v>4569.12</v>
      </c>
      <c r="J20" s="20">
        <f t="shared" si="2"/>
        <v>317888745</v>
      </c>
      <c r="K20" s="20">
        <f t="shared" si="2"/>
        <v>314709856.98000002</v>
      </c>
      <c r="L20" s="20">
        <f t="shared" si="2"/>
        <v>2860998.92</v>
      </c>
      <c r="M20" s="20">
        <f t="shared" si="2"/>
        <v>317889.09999999992</v>
      </c>
      <c r="N20" s="20">
        <f t="shared" si="2"/>
        <v>0</v>
      </c>
      <c r="O20" s="20">
        <f t="shared" si="2"/>
        <v>0</v>
      </c>
      <c r="P20" s="20">
        <f t="shared" si="2"/>
        <v>0</v>
      </c>
      <c r="Q20" s="20">
        <f t="shared" si="2"/>
        <v>0</v>
      </c>
      <c r="R20" s="20">
        <f t="shared" si="2"/>
        <v>0</v>
      </c>
      <c r="S20" s="20">
        <f t="shared" si="2"/>
        <v>0</v>
      </c>
    </row>
    <row r="21" spans="1:19" ht="18.75" x14ac:dyDescent="0.25">
      <c r="A21" s="21" t="s">
        <v>37</v>
      </c>
      <c r="B21" s="28" t="s">
        <v>87</v>
      </c>
      <c r="C21" s="19">
        <v>52</v>
      </c>
      <c r="D21" s="19">
        <f t="shared" ref="D21:D30" si="3">E21+F21</f>
        <v>18</v>
      </c>
      <c r="E21" s="19">
        <v>7</v>
      </c>
      <c r="F21" s="19">
        <v>11</v>
      </c>
      <c r="G21" s="20">
        <f>H21+I21</f>
        <v>990.8</v>
      </c>
      <c r="H21" s="20">
        <v>370</v>
      </c>
      <c r="I21" s="20">
        <v>620.79999999999995</v>
      </c>
      <c r="J21" s="20">
        <f t="shared" ref="J21:J30" si="4">K21+L21+M21</f>
        <v>34861298</v>
      </c>
      <c r="K21" s="20">
        <v>34512685</v>
      </c>
      <c r="L21" s="20">
        <v>313751.7</v>
      </c>
      <c r="M21" s="20">
        <v>34861.300000000003</v>
      </c>
      <c r="N21" s="20">
        <f t="shared" ref="N21:N30" si="5">O21+P21</f>
        <v>0</v>
      </c>
      <c r="O21" s="20">
        <v>0</v>
      </c>
      <c r="P21" s="20">
        <v>0</v>
      </c>
      <c r="Q21" s="20">
        <f t="shared" ref="Q21:Q30" si="6">R21+S21</f>
        <v>0</v>
      </c>
      <c r="R21" s="20">
        <v>0</v>
      </c>
      <c r="S21" s="20">
        <v>0</v>
      </c>
    </row>
    <row r="22" spans="1:19" ht="18.75" x14ac:dyDescent="0.25">
      <c r="A22" s="21" t="s">
        <v>38</v>
      </c>
      <c r="B22" s="28" t="s">
        <v>88</v>
      </c>
      <c r="C22" s="19">
        <v>155</v>
      </c>
      <c r="D22" s="19">
        <f t="shared" si="3"/>
        <v>85</v>
      </c>
      <c r="E22" s="19">
        <v>46</v>
      </c>
      <c r="F22" s="19">
        <v>39</v>
      </c>
      <c r="G22" s="20">
        <f t="shared" ref="G22:G30" si="7">H22+I22</f>
        <v>3486.6</v>
      </c>
      <c r="H22" s="20">
        <v>2160.1999999999998</v>
      </c>
      <c r="I22" s="20">
        <v>1326.4</v>
      </c>
      <c r="J22" s="20">
        <f t="shared" si="4"/>
        <v>122676021</v>
      </c>
      <c r="K22" s="20">
        <v>121449260.8</v>
      </c>
      <c r="L22" s="20">
        <v>1104084.2</v>
      </c>
      <c r="M22" s="20">
        <v>122676</v>
      </c>
      <c r="N22" s="20">
        <f t="shared" si="5"/>
        <v>0</v>
      </c>
      <c r="O22" s="20">
        <v>0</v>
      </c>
      <c r="P22" s="20">
        <v>0</v>
      </c>
      <c r="Q22" s="20">
        <f t="shared" si="6"/>
        <v>0</v>
      </c>
      <c r="R22" s="20">
        <v>0</v>
      </c>
      <c r="S22" s="20">
        <v>0</v>
      </c>
    </row>
    <row r="23" spans="1:19" ht="37.5" x14ac:dyDescent="0.25">
      <c r="A23" s="21" t="s">
        <v>39</v>
      </c>
      <c r="B23" s="28" t="s">
        <v>96</v>
      </c>
      <c r="C23" s="19">
        <v>38</v>
      </c>
      <c r="D23" s="19">
        <f t="shared" si="3"/>
        <v>16</v>
      </c>
      <c r="E23" s="19">
        <v>11</v>
      </c>
      <c r="F23" s="19">
        <v>5</v>
      </c>
      <c r="G23" s="20">
        <f t="shared" si="7"/>
        <v>885.5</v>
      </c>
      <c r="H23" s="20">
        <v>608.79999999999995</v>
      </c>
      <c r="I23" s="20">
        <v>276.7</v>
      </c>
      <c r="J23" s="20">
        <f t="shared" si="4"/>
        <v>31156317.5</v>
      </c>
      <c r="K23" s="20">
        <v>30844754.300000001</v>
      </c>
      <c r="L23" s="20">
        <v>280406.90000000002</v>
      </c>
      <c r="M23" s="20">
        <v>31156.3</v>
      </c>
      <c r="N23" s="20">
        <f t="shared" si="5"/>
        <v>0</v>
      </c>
      <c r="O23" s="20">
        <v>0</v>
      </c>
      <c r="P23" s="20">
        <v>0</v>
      </c>
      <c r="Q23" s="20">
        <f t="shared" si="6"/>
        <v>0</v>
      </c>
      <c r="R23" s="20">
        <v>0</v>
      </c>
      <c r="S23" s="20">
        <v>0</v>
      </c>
    </row>
    <row r="24" spans="1:19" ht="37.5" x14ac:dyDescent="0.25">
      <c r="A24" s="21" t="s">
        <v>40</v>
      </c>
      <c r="B24" s="28" t="s">
        <v>97</v>
      </c>
      <c r="C24" s="19">
        <v>10</v>
      </c>
      <c r="D24" s="19">
        <f t="shared" si="3"/>
        <v>5</v>
      </c>
      <c r="E24" s="19">
        <v>2</v>
      </c>
      <c r="F24" s="19">
        <v>3</v>
      </c>
      <c r="G24" s="20">
        <f t="shared" si="7"/>
        <v>158.6</v>
      </c>
      <c r="H24" s="20">
        <v>77.099999999999994</v>
      </c>
      <c r="I24" s="20">
        <v>81.5</v>
      </c>
      <c r="J24" s="20">
        <f t="shared" si="4"/>
        <v>5580341</v>
      </c>
      <c r="K24" s="20">
        <v>5524537.5</v>
      </c>
      <c r="L24" s="20">
        <v>50223.1</v>
      </c>
      <c r="M24" s="20">
        <v>5580.4</v>
      </c>
      <c r="N24" s="20">
        <f t="shared" si="5"/>
        <v>0</v>
      </c>
      <c r="O24" s="20">
        <v>0</v>
      </c>
      <c r="P24" s="20">
        <v>0</v>
      </c>
      <c r="Q24" s="20">
        <f t="shared" si="6"/>
        <v>0</v>
      </c>
      <c r="R24" s="20">
        <v>0</v>
      </c>
      <c r="S24" s="20">
        <v>0</v>
      </c>
    </row>
    <row r="25" spans="1:19" ht="37.5" x14ac:dyDescent="0.25">
      <c r="A25" s="21" t="s">
        <v>41</v>
      </c>
      <c r="B25" s="28" t="s">
        <v>107</v>
      </c>
      <c r="C25" s="19">
        <v>6</v>
      </c>
      <c r="D25" s="19">
        <f t="shared" si="3"/>
        <v>7</v>
      </c>
      <c r="E25" s="19">
        <v>6</v>
      </c>
      <c r="F25" s="19">
        <v>1</v>
      </c>
      <c r="G25" s="20">
        <f t="shared" si="7"/>
        <v>195</v>
      </c>
      <c r="H25" s="20">
        <v>164.8</v>
      </c>
      <c r="I25" s="20">
        <v>30.2</v>
      </c>
      <c r="J25" s="20">
        <f t="shared" si="4"/>
        <v>6861075</v>
      </c>
      <c r="K25" s="20">
        <v>6792464.25</v>
      </c>
      <c r="L25" s="20">
        <v>61749.599999999999</v>
      </c>
      <c r="M25" s="20">
        <v>6861.15</v>
      </c>
      <c r="N25" s="20">
        <f t="shared" si="5"/>
        <v>0</v>
      </c>
      <c r="O25" s="20">
        <v>0</v>
      </c>
      <c r="P25" s="20">
        <v>0</v>
      </c>
      <c r="Q25" s="20">
        <f t="shared" si="6"/>
        <v>0</v>
      </c>
      <c r="R25" s="20">
        <v>0</v>
      </c>
      <c r="S25" s="20">
        <v>0</v>
      </c>
    </row>
    <row r="26" spans="1:19" ht="18.75" x14ac:dyDescent="0.25">
      <c r="A26" s="21" t="s">
        <v>42</v>
      </c>
      <c r="B26" s="28" t="s">
        <v>89</v>
      </c>
      <c r="C26" s="19">
        <v>44</v>
      </c>
      <c r="D26" s="19">
        <f t="shared" si="3"/>
        <v>30</v>
      </c>
      <c r="E26" s="19">
        <v>7</v>
      </c>
      <c r="F26" s="19">
        <v>23</v>
      </c>
      <c r="G26" s="20">
        <f t="shared" si="7"/>
        <v>1175.3800000000001</v>
      </c>
      <c r="H26" s="20">
        <v>269.89999999999998</v>
      </c>
      <c r="I26" s="20">
        <v>905.48</v>
      </c>
      <c r="J26" s="20">
        <f t="shared" si="4"/>
        <v>41355745.299999997</v>
      </c>
      <c r="K26" s="20">
        <v>40942187.829999998</v>
      </c>
      <c r="L26" s="20">
        <v>372201.67</v>
      </c>
      <c r="M26" s="20">
        <v>41355.800000000003</v>
      </c>
      <c r="N26" s="20">
        <f t="shared" si="5"/>
        <v>0</v>
      </c>
      <c r="O26" s="20">
        <v>0</v>
      </c>
      <c r="P26" s="20">
        <v>0</v>
      </c>
      <c r="Q26" s="20">
        <f t="shared" si="6"/>
        <v>0</v>
      </c>
      <c r="R26" s="20">
        <v>0</v>
      </c>
      <c r="S26" s="20">
        <v>0</v>
      </c>
    </row>
    <row r="27" spans="1:19" ht="18.75" x14ac:dyDescent="0.25">
      <c r="A27" s="21" t="s">
        <v>43</v>
      </c>
      <c r="B27" s="28" t="s">
        <v>98</v>
      </c>
      <c r="C27" s="19">
        <v>16</v>
      </c>
      <c r="D27" s="19">
        <f t="shared" si="3"/>
        <v>11</v>
      </c>
      <c r="E27" s="19">
        <v>11</v>
      </c>
      <c r="F27" s="19">
        <v>0</v>
      </c>
      <c r="G27" s="20">
        <f t="shared" si="7"/>
        <v>333.8</v>
      </c>
      <c r="H27" s="20">
        <v>333.8</v>
      </c>
      <c r="I27" s="20">
        <v>0</v>
      </c>
      <c r="J27" s="20">
        <f t="shared" si="4"/>
        <v>11727171.200000001</v>
      </c>
      <c r="K27" s="20">
        <v>11609899.1</v>
      </c>
      <c r="L27" s="20">
        <v>105544.55</v>
      </c>
      <c r="M27" s="20">
        <v>11727.55</v>
      </c>
      <c r="N27" s="20">
        <f t="shared" si="5"/>
        <v>0</v>
      </c>
      <c r="O27" s="20">
        <v>0</v>
      </c>
      <c r="P27" s="20">
        <v>0</v>
      </c>
      <c r="Q27" s="20">
        <f t="shared" si="6"/>
        <v>0</v>
      </c>
      <c r="R27" s="20">
        <v>0</v>
      </c>
      <c r="S27" s="20">
        <v>0</v>
      </c>
    </row>
    <row r="28" spans="1:19" ht="37.5" x14ac:dyDescent="0.25">
      <c r="A28" s="23" t="s">
        <v>44</v>
      </c>
      <c r="B28" s="29" t="s">
        <v>108</v>
      </c>
      <c r="C28" s="19">
        <v>15</v>
      </c>
      <c r="D28" s="19">
        <f t="shared" si="3"/>
        <v>6</v>
      </c>
      <c r="E28" s="19">
        <v>3</v>
      </c>
      <c r="F28" s="19">
        <v>3</v>
      </c>
      <c r="G28" s="20">
        <f t="shared" si="7"/>
        <v>196.10000000000002</v>
      </c>
      <c r="H28" s="20">
        <v>100.7</v>
      </c>
      <c r="I28" s="20">
        <v>95.4</v>
      </c>
      <c r="J28" s="20">
        <f t="shared" si="4"/>
        <v>6899778.5</v>
      </c>
      <c r="K28" s="20">
        <v>6830780.7000000002</v>
      </c>
      <c r="L28" s="20">
        <v>62098</v>
      </c>
      <c r="M28" s="20">
        <v>6899.8</v>
      </c>
      <c r="N28" s="20">
        <f t="shared" si="5"/>
        <v>0</v>
      </c>
      <c r="O28" s="20">
        <v>0</v>
      </c>
      <c r="P28" s="20">
        <v>0</v>
      </c>
      <c r="Q28" s="20">
        <f t="shared" si="6"/>
        <v>0</v>
      </c>
      <c r="R28" s="20">
        <v>0</v>
      </c>
      <c r="S28" s="20">
        <v>0</v>
      </c>
    </row>
    <row r="29" spans="1:19" ht="37.5" x14ac:dyDescent="0.25">
      <c r="A29" s="24" t="s">
        <v>45</v>
      </c>
      <c r="B29" s="30" t="s">
        <v>99</v>
      </c>
      <c r="C29" s="19">
        <v>81</v>
      </c>
      <c r="D29" s="19">
        <f t="shared" si="3"/>
        <v>37</v>
      </c>
      <c r="E29" s="19">
        <v>4</v>
      </c>
      <c r="F29" s="19">
        <v>33</v>
      </c>
      <c r="G29" s="20">
        <f t="shared" si="7"/>
        <v>1271.6000000000001</v>
      </c>
      <c r="H29" s="20">
        <v>127.66</v>
      </c>
      <c r="I29" s="20">
        <v>1143.94</v>
      </c>
      <c r="J29" s="20">
        <f t="shared" si="4"/>
        <v>44741246</v>
      </c>
      <c r="K29" s="20">
        <v>44293833.5</v>
      </c>
      <c r="L29" s="20">
        <v>402671.2</v>
      </c>
      <c r="M29" s="20">
        <v>44741.3</v>
      </c>
      <c r="N29" s="20">
        <f t="shared" si="5"/>
        <v>0</v>
      </c>
      <c r="O29" s="20">
        <v>0</v>
      </c>
      <c r="P29" s="20">
        <v>0</v>
      </c>
      <c r="Q29" s="20">
        <f t="shared" si="6"/>
        <v>0</v>
      </c>
      <c r="R29" s="20">
        <v>0</v>
      </c>
      <c r="S29" s="20">
        <v>0</v>
      </c>
    </row>
    <row r="30" spans="1:19" ht="42" customHeight="1" x14ac:dyDescent="0.25">
      <c r="A30" s="24" t="s">
        <v>100</v>
      </c>
      <c r="B30" s="30" t="s">
        <v>109</v>
      </c>
      <c r="C30" s="19">
        <v>37</v>
      </c>
      <c r="D30" s="19">
        <f t="shared" si="3"/>
        <v>11</v>
      </c>
      <c r="E30" s="19">
        <v>8</v>
      </c>
      <c r="F30" s="19">
        <v>3</v>
      </c>
      <c r="G30" s="20">
        <f t="shared" si="7"/>
        <v>341.9</v>
      </c>
      <c r="H30" s="20">
        <v>253.2</v>
      </c>
      <c r="I30" s="20">
        <v>88.7</v>
      </c>
      <c r="J30" s="20">
        <f t="shared" si="4"/>
        <v>12029751.5</v>
      </c>
      <c r="K30" s="20">
        <v>11909454</v>
      </c>
      <c r="L30" s="20">
        <v>108268</v>
      </c>
      <c r="M30" s="20">
        <v>12029.5</v>
      </c>
      <c r="N30" s="20">
        <f t="shared" si="5"/>
        <v>0</v>
      </c>
      <c r="O30" s="20">
        <v>0</v>
      </c>
      <c r="P30" s="20">
        <v>0</v>
      </c>
      <c r="Q30" s="20">
        <f t="shared" si="6"/>
        <v>0</v>
      </c>
      <c r="R30" s="20">
        <v>0</v>
      </c>
      <c r="S30" s="20">
        <v>0</v>
      </c>
    </row>
    <row r="31" spans="1:19" ht="18.75" x14ac:dyDescent="0.25">
      <c r="A31" s="24" t="s">
        <v>46</v>
      </c>
      <c r="B31" s="30" t="s">
        <v>7</v>
      </c>
      <c r="C31" s="19">
        <f>SUM(C32:C37)</f>
        <v>678</v>
      </c>
      <c r="D31" s="19">
        <f t="shared" ref="D31:S31" si="8">SUM(D32:D37)</f>
        <v>294</v>
      </c>
      <c r="E31" s="19">
        <f t="shared" si="8"/>
        <v>172</v>
      </c>
      <c r="F31" s="19">
        <f t="shared" si="8"/>
        <v>122</v>
      </c>
      <c r="G31" s="20">
        <f t="shared" si="8"/>
        <v>10773.2</v>
      </c>
      <c r="H31" s="20">
        <f t="shared" si="8"/>
        <v>5747.4100000000008</v>
      </c>
      <c r="I31" s="20">
        <f t="shared" si="8"/>
        <v>5025.79</v>
      </c>
      <c r="J31" s="20">
        <f>SUM(J32:J37)</f>
        <v>317888745</v>
      </c>
      <c r="K31" s="20">
        <f>SUM(K32:K37)</f>
        <v>314709857</v>
      </c>
      <c r="L31" s="20">
        <f>SUM(L32:L37)</f>
        <v>2860999</v>
      </c>
      <c r="M31" s="20">
        <f>SUM(M32:M37)</f>
        <v>317889</v>
      </c>
      <c r="N31" s="20">
        <f t="shared" si="8"/>
        <v>0</v>
      </c>
      <c r="O31" s="20">
        <f t="shared" si="8"/>
        <v>0</v>
      </c>
      <c r="P31" s="20">
        <f t="shared" si="8"/>
        <v>0</v>
      </c>
      <c r="Q31" s="20">
        <f t="shared" si="8"/>
        <v>0</v>
      </c>
      <c r="R31" s="20">
        <f>SUM(R32:R37)</f>
        <v>0</v>
      </c>
      <c r="S31" s="20">
        <f t="shared" si="8"/>
        <v>0</v>
      </c>
    </row>
    <row r="32" spans="1:19" ht="37.5" x14ac:dyDescent="0.25">
      <c r="A32" s="24" t="s">
        <v>47</v>
      </c>
      <c r="B32" s="30" t="s">
        <v>110</v>
      </c>
      <c r="C32" s="19">
        <v>92</v>
      </c>
      <c r="D32" s="19">
        <f t="shared" ref="D32:D37" si="9">E32+F32</f>
        <v>36</v>
      </c>
      <c r="E32" s="19">
        <v>0</v>
      </c>
      <c r="F32" s="19">
        <v>36</v>
      </c>
      <c r="G32" s="20">
        <f t="shared" ref="G32:G37" si="10">H32+I32</f>
        <v>1509.6</v>
      </c>
      <c r="H32" s="20">
        <v>0</v>
      </c>
      <c r="I32" s="20">
        <v>1509.6</v>
      </c>
      <c r="J32" s="20">
        <f t="shared" ref="J32:J37" si="11">K32+L32+M32</f>
        <v>44261170</v>
      </c>
      <c r="K32" s="20">
        <v>43818558</v>
      </c>
      <c r="L32" s="20">
        <v>398350.5</v>
      </c>
      <c r="M32" s="20">
        <v>44261.5</v>
      </c>
      <c r="N32" s="20">
        <f t="shared" ref="N32:N37" si="12">O32+P32</f>
        <v>0</v>
      </c>
      <c r="O32" s="20">
        <v>0</v>
      </c>
      <c r="P32" s="20">
        <v>0</v>
      </c>
      <c r="Q32" s="20">
        <f t="shared" ref="Q32:Q37" si="13">R32+S32</f>
        <v>0</v>
      </c>
      <c r="R32" s="20">
        <v>0</v>
      </c>
      <c r="S32" s="20">
        <v>0</v>
      </c>
    </row>
    <row r="33" spans="1:19" ht="18.75" x14ac:dyDescent="0.25">
      <c r="A33" s="24" t="s">
        <v>48</v>
      </c>
      <c r="B33" s="30" t="s">
        <v>33</v>
      </c>
      <c r="C33" s="19">
        <v>491</v>
      </c>
      <c r="D33" s="19">
        <f t="shared" si="9"/>
        <v>216</v>
      </c>
      <c r="E33" s="19">
        <v>148</v>
      </c>
      <c r="F33" s="19">
        <v>68</v>
      </c>
      <c r="G33" s="20">
        <f t="shared" si="10"/>
        <v>8013.4</v>
      </c>
      <c r="H33" s="20">
        <v>5014.51</v>
      </c>
      <c r="I33" s="20">
        <v>2998.89</v>
      </c>
      <c r="J33" s="20">
        <f t="shared" si="11"/>
        <v>234951826.80000001</v>
      </c>
      <c r="K33" s="20">
        <v>232602308.5</v>
      </c>
      <c r="L33" s="20">
        <v>2114567</v>
      </c>
      <c r="M33" s="20">
        <v>234951.3</v>
      </c>
      <c r="N33" s="20">
        <f t="shared" si="12"/>
        <v>0</v>
      </c>
      <c r="O33" s="20">
        <v>0</v>
      </c>
      <c r="P33" s="20">
        <v>0</v>
      </c>
      <c r="Q33" s="20">
        <f t="shared" si="13"/>
        <v>0</v>
      </c>
      <c r="R33" s="20">
        <v>0</v>
      </c>
      <c r="S33" s="20">
        <v>0</v>
      </c>
    </row>
    <row r="34" spans="1:19" ht="37.5" x14ac:dyDescent="0.25">
      <c r="A34" s="24" t="s">
        <v>49</v>
      </c>
      <c r="B34" s="30" t="s">
        <v>97</v>
      </c>
      <c r="C34" s="19">
        <v>6</v>
      </c>
      <c r="D34" s="19">
        <f t="shared" si="9"/>
        <v>4</v>
      </c>
      <c r="E34" s="19">
        <v>0</v>
      </c>
      <c r="F34" s="19">
        <v>4</v>
      </c>
      <c r="G34" s="20">
        <f t="shared" si="10"/>
        <v>106.7</v>
      </c>
      <c r="H34" s="20">
        <v>0</v>
      </c>
      <c r="I34" s="20">
        <v>106.7</v>
      </c>
      <c r="J34" s="20">
        <f t="shared" si="11"/>
        <v>3128422.7</v>
      </c>
      <c r="K34" s="20">
        <v>3097138.5</v>
      </c>
      <c r="L34" s="20">
        <v>28156</v>
      </c>
      <c r="M34" s="20">
        <v>3128.2</v>
      </c>
      <c r="N34" s="20">
        <f t="shared" si="12"/>
        <v>0</v>
      </c>
      <c r="O34" s="20">
        <v>0</v>
      </c>
      <c r="P34" s="20">
        <v>0</v>
      </c>
      <c r="Q34" s="20">
        <f t="shared" si="13"/>
        <v>0</v>
      </c>
      <c r="R34" s="20">
        <v>0</v>
      </c>
      <c r="S34" s="20">
        <v>0</v>
      </c>
    </row>
    <row r="35" spans="1:19" ht="37.5" x14ac:dyDescent="0.25">
      <c r="A35" s="24" t="s">
        <v>50</v>
      </c>
      <c r="B35" s="30" t="s">
        <v>90</v>
      </c>
      <c r="C35" s="19">
        <v>22</v>
      </c>
      <c r="D35" s="19">
        <f t="shared" si="9"/>
        <v>12</v>
      </c>
      <c r="E35" s="19">
        <v>6</v>
      </c>
      <c r="F35" s="19">
        <v>6</v>
      </c>
      <c r="G35" s="20">
        <f t="shared" si="10"/>
        <v>321.7</v>
      </c>
      <c r="H35" s="20">
        <v>166.1</v>
      </c>
      <c r="I35" s="20">
        <v>155.6</v>
      </c>
      <c r="J35" s="20">
        <f t="shared" si="11"/>
        <v>9432179.5999999996</v>
      </c>
      <c r="K35" s="20">
        <v>9337858</v>
      </c>
      <c r="L35" s="20">
        <v>84889.5</v>
      </c>
      <c r="M35" s="20">
        <v>9432.1</v>
      </c>
      <c r="N35" s="20">
        <f t="shared" si="12"/>
        <v>0</v>
      </c>
      <c r="O35" s="20">
        <v>0</v>
      </c>
      <c r="P35" s="20">
        <v>0</v>
      </c>
      <c r="Q35" s="20">
        <f t="shared" si="13"/>
        <v>0</v>
      </c>
      <c r="R35" s="20">
        <v>0</v>
      </c>
      <c r="S35" s="20">
        <v>0</v>
      </c>
    </row>
    <row r="36" spans="1:19" ht="18.75" x14ac:dyDescent="0.25">
      <c r="A36" s="24" t="s">
        <v>51</v>
      </c>
      <c r="B36" s="30" t="s">
        <v>86</v>
      </c>
      <c r="C36" s="19">
        <v>24</v>
      </c>
      <c r="D36" s="19">
        <f t="shared" si="9"/>
        <v>10</v>
      </c>
      <c r="E36" s="19">
        <v>6</v>
      </c>
      <c r="F36" s="19">
        <v>4</v>
      </c>
      <c r="G36" s="20">
        <f t="shared" si="10"/>
        <v>367.9</v>
      </c>
      <c r="H36" s="20">
        <v>223.1</v>
      </c>
      <c r="I36" s="20">
        <v>144.80000000000001</v>
      </c>
      <c r="J36" s="20">
        <f t="shared" si="11"/>
        <v>12806888.699999999</v>
      </c>
      <c r="K36" s="20">
        <v>12678819</v>
      </c>
      <c r="L36" s="20">
        <v>115262</v>
      </c>
      <c r="M36" s="20">
        <v>12807.7</v>
      </c>
      <c r="N36" s="20">
        <f t="shared" si="12"/>
        <v>0</v>
      </c>
      <c r="O36" s="20">
        <v>0</v>
      </c>
      <c r="P36" s="20">
        <v>0</v>
      </c>
      <c r="Q36" s="20">
        <f t="shared" si="13"/>
        <v>0</v>
      </c>
      <c r="R36" s="20">
        <v>0</v>
      </c>
      <c r="S36" s="20">
        <v>0</v>
      </c>
    </row>
    <row r="37" spans="1:19" ht="37.5" x14ac:dyDescent="0.25">
      <c r="A37" s="24" t="s">
        <v>52</v>
      </c>
      <c r="B37" s="30" t="s">
        <v>111</v>
      </c>
      <c r="C37" s="19">
        <v>43</v>
      </c>
      <c r="D37" s="19">
        <f t="shared" si="9"/>
        <v>16</v>
      </c>
      <c r="E37" s="19">
        <v>12</v>
      </c>
      <c r="F37" s="19">
        <v>4</v>
      </c>
      <c r="G37" s="20">
        <f t="shared" si="10"/>
        <v>453.9</v>
      </c>
      <c r="H37" s="20">
        <v>343.7</v>
      </c>
      <c r="I37" s="20">
        <v>110.2</v>
      </c>
      <c r="J37" s="20">
        <f t="shared" si="11"/>
        <v>13308257.199999999</v>
      </c>
      <c r="K37" s="20">
        <v>13175175</v>
      </c>
      <c r="L37" s="20">
        <v>119774</v>
      </c>
      <c r="M37" s="20">
        <v>13308.2</v>
      </c>
      <c r="N37" s="20">
        <f t="shared" si="12"/>
        <v>0</v>
      </c>
      <c r="O37" s="20">
        <v>0</v>
      </c>
      <c r="P37" s="20">
        <v>0</v>
      </c>
      <c r="Q37" s="20">
        <f t="shared" si="13"/>
        <v>0</v>
      </c>
      <c r="R37" s="20">
        <v>0</v>
      </c>
      <c r="S37" s="20">
        <v>0</v>
      </c>
    </row>
    <row r="38" spans="1:19" ht="18.75" customHeight="1" x14ac:dyDescent="0.25">
      <c r="A38" s="24" t="s">
        <v>53</v>
      </c>
      <c r="B38" s="30" t="s">
        <v>8</v>
      </c>
      <c r="C38" s="19">
        <f t="shared" ref="C38:S38" si="14">SUM(C39:C50)</f>
        <v>1799</v>
      </c>
      <c r="D38" s="19">
        <f t="shared" si="14"/>
        <v>826</v>
      </c>
      <c r="E38" s="19">
        <f t="shared" si="14"/>
        <v>495</v>
      </c>
      <c r="F38" s="19">
        <f t="shared" si="14"/>
        <v>331</v>
      </c>
      <c r="G38" s="20">
        <f t="shared" si="14"/>
        <v>29275.7</v>
      </c>
      <c r="H38" s="20">
        <f t="shared" si="14"/>
        <v>16979.559999999998</v>
      </c>
      <c r="I38" s="20">
        <f t="shared" si="14"/>
        <v>12296.139999999998</v>
      </c>
      <c r="J38" s="20">
        <f t="shared" si="14"/>
        <v>1030065504</v>
      </c>
      <c r="K38" s="20">
        <f t="shared" si="14"/>
        <v>1019764848</v>
      </c>
      <c r="L38" s="20">
        <f t="shared" si="14"/>
        <v>9270589</v>
      </c>
      <c r="M38" s="20">
        <f t="shared" si="14"/>
        <v>1030067</v>
      </c>
      <c r="N38" s="20">
        <f t="shared" si="14"/>
        <v>0</v>
      </c>
      <c r="O38" s="20">
        <f t="shared" si="14"/>
        <v>0</v>
      </c>
      <c r="P38" s="20">
        <f t="shared" si="14"/>
        <v>0</v>
      </c>
      <c r="Q38" s="20">
        <f t="shared" si="14"/>
        <v>0</v>
      </c>
      <c r="R38" s="20">
        <f t="shared" si="14"/>
        <v>0</v>
      </c>
      <c r="S38" s="20">
        <f t="shared" si="14"/>
        <v>0</v>
      </c>
    </row>
    <row r="39" spans="1:19" ht="18.75" x14ac:dyDescent="0.25">
      <c r="A39" s="24" t="s">
        <v>54</v>
      </c>
      <c r="B39" s="30" t="s">
        <v>91</v>
      </c>
      <c r="C39" s="19">
        <v>32</v>
      </c>
      <c r="D39" s="19">
        <f t="shared" ref="D39:D50" si="15">E39+F39</f>
        <v>17</v>
      </c>
      <c r="E39" s="19">
        <v>3</v>
      </c>
      <c r="F39" s="19">
        <v>14</v>
      </c>
      <c r="G39" s="20">
        <f t="shared" ref="G39:G50" si="16">H39+I39</f>
        <v>535.79999999999995</v>
      </c>
      <c r="H39" s="20">
        <v>107</v>
      </c>
      <c r="I39" s="20">
        <v>428.8</v>
      </c>
      <c r="J39" s="20">
        <f t="shared" ref="J39:J50" si="17">K39+L39+M39</f>
        <v>18852123</v>
      </c>
      <c r="K39" s="20">
        <v>18663601</v>
      </c>
      <c r="L39" s="20">
        <v>169669</v>
      </c>
      <c r="M39" s="20">
        <v>18853</v>
      </c>
      <c r="N39" s="20">
        <f t="shared" ref="N39:N50" si="18">O39+P39</f>
        <v>0</v>
      </c>
      <c r="O39" s="20">
        <v>0</v>
      </c>
      <c r="P39" s="20">
        <v>0</v>
      </c>
      <c r="Q39" s="20">
        <f t="shared" ref="Q39:Q50" si="19">R39+S39</f>
        <v>0</v>
      </c>
      <c r="R39" s="20">
        <v>0</v>
      </c>
      <c r="S39" s="20">
        <v>0</v>
      </c>
    </row>
    <row r="40" spans="1:19" ht="44.25" customHeight="1" x14ac:dyDescent="0.25">
      <c r="A40" s="24" t="s">
        <v>55</v>
      </c>
      <c r="B40" s="30" t="s">
        <v>119</v>
      </c>
      <c r="C40" s="19">
        <v>62</v>
      </c>
      <c r="D40" s="19">
        <f t="shared" si="15"/>
        <v>29</v>
      </c>
      <c r="E40" s="19">
        <v>21</v>
      </c>
      <c r="F40" s="19">
        <v>8</v>
      </c>
      <c r="G40" s="20">
        <f t="shared" si="16"/>
        <v>1173.8</v>
      </c>
      <c r="H40" s="20">
        <v>931.9</v>
      </c>
      <c r="I40" s="20">
        <v>241.9</v>
      </c>
      <c r="J40" s="20">
        <f t="shared" si="17"/>
        <v>41300153</v>
      </c>
      <c r="K40" s="20">
        <v>40887151</v>
      </c>
      <c r="L40" s="20">
        <v>371701</v>
      </c>
      <c r="M40" s="20">
        <v>41301</v>
      </c>
      <c r="N40" s="20">
        <f t="shared" si="18"/>
        <v>0</v>
      </c>
      <c r="O40" s="20">
        <v>0</v>
      </c>
      <c r="P40" s="20">
        <v>0</v>
      </c>
      <c r="Q40" s="20">
        <f t="shared" si="19"/>
        <v>0</v>
      </c>
      <c r="R40" s="20">
        <v>0</v>
      </c>
      <c r="S40" s="20">
        <v>0</v>
      </c>
    </row>
    <row r="41" spans="1:19" ht="44.25" customHeight="1" x14ac:dyDescent="0.25">
      <c r="A41" s="24" t="s">
        <v>56</v>
      </c>
      <c r="B41" s="30" t="s">
        <v>112</v>
      </c>
      <c r="C41" s="19">
        <v>28</v>
      </c>
      <c r="D41" s="19">
        <f t="shared" si="15"/>
        <v>14</v>
      </c>
      <c r="E41" s="19">
        <v>8</v>
      </c>
      <c r="F41" s="19">
        <v>6</v>
      </c>
      <c r="G41" s="20">
        <f t="shared" si="16"/>
        <v>503.1</v>
      </c>
      <c r="H41" s="20">
        <v>281.5</v>
      </c>
      <c r="I41" s="20">
        <v>221.6</v>
      </c>
      <c r="J41" s="20">
        <f t="shared" si="17"/>
        <v>17701573.5</v>
      </c>
      <c r="K41" s="20">
        <v>17524558</v>
      </c>
      <c r="L41" s="20">
        <v>159314</v>
      </c>
      <c r="M41" s="20">
        <v>17701.5</v>
      </c>
      <c r="N41" s="20">
        <f t="shared" si="18"/>
        <v>0</v>
      </c>
      <c r="O41" s="20">
        <v>0</v>
      </c>
      <c r="P41" s="20">
        <v>0</v>
      </c>
      <c r="Q41" s="20">
        <f t="shared" si="19"/>
        <v>0</v>
      </c>
      <c r="R41" s="20">
        <v>0</v>
      </c>
      <c r="S41" s="20">
        <v>0</v>
      </c>
    </row>
    <row r="42" spans="1:19" ht="47.25" customHeight="1" x14ac:dyDescent="0.25">
      <c r="A42" s="24" t="s">
        <v>57</v>
      </c>
      <c r="B42" s="30" t="s">
        <v>113</v>
      </c>
      <c r="C42" s="19">
        <v>6</v>
      </c>
      <c r="D42" s="19">
        <f t="shared" si="15"/>
        <v>4</v>
      </c>
      <c r="E42" s="19">
        <v>0</v>
      </c>
      <c r="F42" s="19">
        <v>4</v>
      </c>
      <c r="G42" s="20">
        <f t="shared" si="16"/>
        <v>200</v>
      </c>
      <c r="H42" s="20">
        <v>0</v>
      </c>
      <c r="I42" s="20">
        <v>200</v>
      </c>
      <c r="J42" s="20">
        <f t="shared" si="17"/>
        <v>7037000</v>
      </c>
      <c r="K42" s="20">
        <v>6966630</v>
      </c>
      <c r="L42" s="20">
        <v>63333</v>
      </c>
      <c r="M42" s="20">
        <v>7037</v>
      </c>
      <c r="N42" s="20">
        <f t="shared" si="18"/>
        <v>0</v>
      </c>
      <c r="O42" s="20">
        <v>0</v>
      </c>
      <c r="P42" s="20">
        <v>0</v>
      </c>
      <c r="Q42" s="20">
        <f t="shared" si="19"/>
        <v>0</v>
      </c>
      <c r="R42" s="20">
        <v>0</v>
      </c>
      <c r="S42" s="20">
        <v>0</v>
      </c>
    </row>
    <row r="43" spans="1:19" ht="37.5" x14ac:dyDescent="0.25">
      <c r="A43" s="24" t="s">
        <v>58</v>
      </c>
      <c r="B43" s="30" t="s">
        <v>114</v>
      </c>
      <c r="C43" s="19">
        <v>59</v>
      </c>
      <c r="D43" s="19">
        <f t="shared" si="15"/>
        <v>28</v>
      </c>
      <c r="E43" s="19">
        <v>23</v>
      </c>
      <c r="F43" s="19">
        <v>5</v>
      </c>
      <c r="G43" s="20">
        <f t="shared" si="16"/>
        <v>947.9</v>
      </c>
      <c r="H43" s="20">
        <v>745.8</v>
      </c>
      <c r="I43" s="20">
        <v>202.1</v>
      </c>
      <c r="J43" s="20">
        <f t="shared" si="17"/>
        <v>33351861.5</v>
      </c>
      <c r="K43" s="20">
        <v>33018343</v>
      </c>
      <c r="L43" s="20">
        <v>300167</v>
      </c>
      <c r="M43" s="20">
        <v>33351.5</v>
      </c>
      <c r="N43" s="20">
        <f t="shared" si="18"/>
        <v>0</v>
      </c>
      <c r="O43" s="20">
        <v>0</v>
      </c>
      <c r="P43" s="20">
        <v>0</v>
      </c>
      <c r="Q43" s="20">
        <f t="shared" si="19"/>
        <v>0</v>
      </c>
      <c r="R43" s="20">
        <v>0</v>
      </c>
      <c r="S43" s="20">
        <v>0</v>
      </c>
    </row>
    <row r="44" spans="1:19" ht="18.75" x14ac:dyDescent="0.25">
      <c r="A44" s="24" t="s">
        <v>59</v>
      </c>
      <c r="B44" s="30" t="s">
        <v>33</v>
      </c>
      <c r="C44" s="19">
        <v>1149</v>
      </c>
      <c r="D44" s="19">
        <f t="shared" si="15"/>
        <v>504</v>
      </c>
      <c r="E44" s="19">
        <v>326</v>
      </c>
      <c r="F44" s="19">
        <v>178</v>
      </c>
      <c r="G44" s="20">
        <f t="shared" si="16"/>
        <v>16891.260000000002</v>
      </c>
      <c r="H44" s="20">
        <v>10343.99</v>
      </c>
      <c r="I44" s="20">
        <v>6547.27</v>
      </c>
      <c r="J44" s="20">
        <f t="shared" si="17"/>
        <v>594318983.10000002</v>
      </c>
      <c r="K44" s="20">
        <v>588375793</v>
      </c>
      <c r="L44" s="20">
        <v>5348871</v>
      </c>
      <c r="M44" s="20">
        <v>594319.1</v>
      </c>
      <c r="N44" s="20">
        <f t="shared" si="18"/>
        <v>0</v>
      </c>
      <c r="O44" s="20">
        <v>0</v>
      </c>
      <c r="P44" s="20">
        <v>0</v>
      </c>
      <c r="Q44" s="20">
        <f t="shared" si="19"/>
        <v>0</v>
      </c>
      <c r="R44" s="20">
        <v>0</v>
      </c>
      <c r="S44" s="20">
        <v>0</v>
      </c>
    </row>
    <row r="45" spans="1:19" ht="18.75" x14ac:dyDescent="0.25">
      <c r="A45" s="24" t="s">
        <v>60</v>
      </c>
      <c r="B45" s="30" t="s">
        <v>92</v>
      </c>
      <c r="C45" s="19">
        <v>70</v>
      </c>
      <c r="D45" s="19">
        <f t="shared" si="15"/>
        <v>32</v>
      </c>
      <c r="E45" s="19">
        <v>19</v>
      </c>
      <c r="F45" s="19">
        <v>13</v>
      </c>
      <c r="G45" s="20">
        <f t="shared" si="16"/>
        <v>1181.4000000000001</v>
      </c>
      <c r="H45" s="20">
        <v>686.5</v>
      </c>
      <c r="I45" s="20">
        <v>494.9</v>
      </c>
      <c r="J45" s="20">
        <f t="shared" si="17"/>
        <v>41567559</v>
      </c>
      <c r="K45" s="20">
        <v>41151883</v>
      </c>
      <c r="L45" s="20">
        <v>374108</v>
      </c>
      <c r="M45" s="20">
        <v>41568</v>
      </c>
      <c r="N45" s="20">
        <f t="shared" si="18"/>
        <v>0</v>
      </c>
      <c r="O45" s="20">
        <v>0</v>
      </c>
      <c r="P45" s="20">
        <v>0</v>
      </c>
      <c r="Q45" s="20">
        <f t="shared" si="19"/>
        <v>0</v>
      </c>
      <c r="R45" s="20">
        <v>0</v>
      </c>
      <c r="S45" s="20">
        <v>0</v>
      </c>
    </row>
    <row r="46" spans="1:19" ht="18.75" x14ac:dyDescent="0.25">
      <c r="A46" s="24" t="s">
        <v>61</v>
      </c>
      <c r="B46" s="30" t="s">
        <v>88</v>
      </c>
      <c r="C46" s="19">
        <v>183</v>
      </c>
      <c r="D46" s="19">
        <f t="shared" si="15"/>
        <v>94</v>
      </c>
      <c r="E46" s="19">
        <v>44</v>
      </c>
      <c r="F46" s="19">
        <v>50</v>
      </c>
      <c r="G46" s="20">
        <f t="shared" si="16"/>
        <v>3773.8999999999996</v>
      </c>
      <c r="H46" s="20">
        <v>1786.6</v>
      </c>
      <c r="I46" s="20">
        <v>1987.3</v>
      </c>
      <c r="J46" s="20">
        <f t="shared" si="17"/>
        <v>132784671.5</v>
      </c>
      <c r="K46" s="20">
        <v>131456825</v>
      </c>
      <c r="L46" s="20">
        <v>1195062</v>
      </c>
      <c r="M46" s="20">
        <v>132784.5</v>
      </c>
      <c r="N46" s="20">
        <f t="shared" si="18"/>
        <v>0</v>
      </c>
      <c r="O46" s="20">
        <v>0</v>
      </c>
      <c r="P46" s="20">
        <v>0</v>
      </c>
      <c r="Q46" s="20">
        <f t="shared" si="19"/>
        <v>0</v>
      </c>
      <c r="R46" s="20">
        <v>0</v>
      </c>
      <c r="S46" s="20">
        <v>0</v>
      </c>
    </row>
    <row r="47" spans="1:19" ht="37.5" x14ac:dyDescent="0.25">
      <c r="A47" s="24" t="s">
        <v>62</v>
      </c>
      <c r="B47" s="30" t="s">
        <v>118</v>
      </c>
      <c r="C47" s="19">
        <v>11</v>
      </c>
      <c r="D47" s="19">
        <f t="shared" si="15"/>
        <v>8</v>
      </c>
      <c r="E47" s="19">
        <v>0</v>
      </c>
      <c r="F47" s="19">
        <v>8</v>
      </c>
      <c r="G47" s="20">
        <f t="shared" si="16"/>
        <v>244.8</v>
      </c>
      <c r="H47" s="20">
        <v>0</v>
      </c>
      <c r="I47" s="20">
        <v>244.8</v>
      </c>
      <c r="J47" s="20">
        <f t="shared" si="17"/>
        <v>8613288</v>
      </c>
      <c r="K47" s="20">
        <v>8527155</v>
      </c>
      <c r="L47" s="20">
        <v>77520</v>
      </c>
      <c r="M47" s="20">
        <v>8613</v>
      </c>
      <c r="N47" s="20">
        <f t="shared" si="18"/>
        <v>0</v>
      </c>
      <c r="O47" s="20">
        <v>0</v>
      </c>
      <c r="P47" s="20">
        <v>0</v>
      </c>
      <c r="Q47" s="20">
        <f t="shared" si="19"/>
        <v>0</v>
      </c>
      <c r="R47" s="20">
        <v>0</v>
      </c>
      <c r="S47" s="20">
        <v>0</v>
      </c>
    </row>
    <row r="48" spans="1:19" ht="37.5" x14ac:dyDescent="0.25">
      <c r="A48" s="24" t="s">
        <v>63</v>
      </c>
      <c r="B48" s="30" t="s">
        <v>99</v>
      </c>
      <c r="C48" s="19">
        <v>96</v>
      </c>
      <c r="D48" s="19">
        <f t="shared" si="15"/>
        <v>46</v>
      </c>
      <c r="E48" s="19">
        <v>11</v>
      </c>
      <c r="F48" s="19">
        <v>35</v>
      </c>
      <c r="G48" s="20">
        <f t="shared" si="16"/>
        <v>1699.64</v>
      </c>
      <c r="H48" s="20">
        <v>404.17</v>
      </c>
      <c r="I48" s="20">
        <v>1295.47</v>
      </c>
      <c r="J48" s="20">
        <f t="shared" si="17"/>
        <v>59801833.399999999</v>
      </c>
      <c r="K48" s="20">
        <v>59203815</v>
      </c>
      <c r="L48" s="20">
        <v>538216</v>
      </c>
      <c r="M48" s="20">
        <v>59802.400000000001</v>
      </c>
      <c r="N48" s="20">
        <f t="shared" si="18"/>
        <v>0</v>
      </c>
      <c r="O48" s="20">
        <v>0</v>
      </c>
      <c r="P48" s="20">
        <v>0</v>
      </c>
      <c r="Q48" s="20">
        <f t="shared" si="19"/>
        <v>0</v>
      </c>
      <c r="R48" s="20">
        <v>0</v>
      </c>
      <c r="S48" s="20">
        <v>0</v>
      </c>
    </row>
    <row r="49" spans="1:19" ht="37.5" x14ac:dyDescent="0.25">
      <c r="A49" s="24" t="s">
        <v>64</v>
      </c>
      <c r="B49" s="30" t="s">
        <v>109</v>
      </c>
      <c r="C49" s="19">
        <v>91</v>
      </c>
      <c r="D49" s="19">
        <f t="shared" si="15"/>
        <v>43</v>
      </c>
      <c r="E49" s="19">
        <v>40</v>
      </c>
      <c r="F49" s="19">
        <v>3</v>
      </c>
      <c r="G49" s="20">
        <f t="shared" si="16"/>
        <v>1830</v>
      </c>
      <c r="H49" s="20">
        <v>1692.1</v>
      </c>
      <c r="I49" s="20">
        <v>137.9</v>
      </c>
      <c r="J49" s="20">
        <f t="shared" si="17"/>
        <v>64388550</v>
      </c>
      <c r="K49" s="20">
        <v>63744664</v>
      </c>
      <c r="L49" s="20">
        <v>579497</v>
      </c>
      <c r="M49" s="20">
        <v>64389</v>
      </c>
      <c r="N49" s="20">
        <f t="shared" si="18"/>
        <v>0</v>
      </c>
      <c r="O49" s="20">
        <v>0</v>
      </c>
      <c r="P49" s="20">
        <v>0</v>
      </c>
      <c r="Q49" s="20">
        <f t="shared" si="19"/>
        <v>0</v>
      </c>
      <c r="R49" s="20">
        <v>0</v>
      </c>
      <c r="S49" s="20">
        <v>0</v>
      </c>
    </row>
    <row r="50" spans="1:19" ht="18.75" x14ac:dyDescent="0.25">
      <c r="A50" s="24" t="s">
        <v>65</v>
      </c>
      <c r="B50" s="30" t="s">
        <v>93</v>
      </c>
      <c r="C50" s="19">
        <v>12</v>
      </c>
      <c r="D50" s="19">
        <f t="shared" si="15"/>
        <v>7</v>
      </c>
      <c r="E50" s="19">
        <v>0</v>
      </c>
      <c r="F50" s="19">
        <v>7</v>
      </c>
      <c r="G50" s="20">
        <f t="shared" si="16"/>
        <v>294.10000000000002</v>
      </c>
      <c r="H50" s="20">
        <v>0</v>
      </c>
      <c r="I50" s="20">
        <v>294.10000000000002</v>
      </c>
      <c r="J50" s="20">
        <f t="shared" si="17"/>
        <v>10347908</v>
      </c>
      <c r="K50" s="20">
        <v>10244430</v>
      </c>
      <c r="L50" s="20">
        <v>93131</v>
      </c>
      <c r="M50" s="20">
        <v>10347</v>
      </c>
      <c r="N50" s="20">
        <f t="shared" si="18"/>
        <v>0</v>
      </c>
      <c r="O50" s="20">
        <v>0</v>
      </c>
      <c r="P50" s="20">
        <v>0</v>
      </c>
      <c r="Q50" s="20">
        <f t="shared" si="19"/>
        <v>0</v>
      </c>
      <c r="R50" s="20">
        <v>0</v>
      </c>
      <c r="S50" s="20">
        <v>0</v>
      </c>
    </row>
    <row r="51" spans="1:19" ht="18.75" customHeight="1" x14ac:dyDescent="0.25">
      <c r="A51" s="24" t="s">
        <v>66</v>
      </c>
      <c r="B51" s="30" t="s">
        <v>9</v>
      </c>
      <c r="C51" s="19">
        <f t="shared" ref="C51:S51" si="20">SUM(C52:C61)</f>
        <v>1982</v>
      </c>
      <c r="D51" s="19">
        <f t="shared" si="20"/>
        <v>931</v>
      </c>
      <c r="E51" s="19">
        <f t="shared" si="20"/>
        <v>605</v>
      </c>
      <c r="F51" s="19">
        <f t="shared" si="20"/>
        <v>326</v>
      </c>
      <c r="G51" s="20">
        <f t="shared" si="20"/>
        <v>34702.390000000007</v>
      </c>
      <c r="H51" s="20">
        <f t="shared" si="20"/>
        <v>22641.319999999996</v>
      </c>
      <c r="I51" s="20">
        <f t="shared" si="20"/>
        <v>12061.07</v>
      </c>
      <c r="J51" s="20">
        <f t="shared" si="20"/>
        <v>1221003590</v>
      </c>
      <c r="K51" s="20">
        <f t="shared" si="20"/>
        <v>1208793555</v>
      </c>
      <c r="L51" s="20">
        <f t="shared" si="20"/>
        <v>10989032</v>
      </c>
      <c r="M51" s="20">
        <f t="shared" si="20"/>
        <v>1221003</v>
      </c>
      <c r="N51" s="20">
        <f t="shared" si="20"/>
        <v>0</v>
      </c>
      <c r="O51" s="20">
        <f t="shared" si="20"/>
        <v>0</v>
      </c>
      <c r="P51" s="20">
        <f t="shared" si="20"/>
        <v>0</v>
      </c>
      <c r="Q51" s="20">
        <f t="shared" si="20"/>
        <v>0</v>
      </c>
      <c r="R51" s="20">
        <f t="shared" si="20"/>
        <v>0</v>
      </c>
      <c r="S51" s="20">
        <f t="shared" si="20"/>
        <v>0</v>
      </c>
    </row>
    <row r="52" spans="1:19" ht="18.75" x14ac:dyDescent="0.25">
      <c r="A52" s="24" t="s">
        <v>67</v>
      </c>
      <c r="B52" s="30" t="s">
        <v>94</v>
      </c>
      <c r="C52" s="19">
        <v>17</v>
      </c>
      <c r="D52" s="19">
        <f t="shared" ref="D52:D61" si="21">E52+F52</f>
        <v>8</v>
      </c>
      <c r="E52" s="19">
        <v>4</v>
      </c>
      <c r="F52" s="19">
        <v>4</v>
      </c>
      <c r="G52" s="20">
        <f t="shared" ref="G52:G61" si="22">H52+I52</f>
        <v>314</v>
      </c>
      <c r="H52" s="20">
        <v>156.69999999999999</v>
      </c>
      <c r="I52" s="20">
        <v>157.30000000000001</v>
      </c>
      <c r="J52" s="20">
        <f t="shared" ref="J52:J61" si="23">K52+L52+M52</f>
        <v>11048090</v>
      </c>
      <c r="K52" s="20">
        <v>10937609</v>
      </c>
      <c r="L52" s="20">
        <v>99433</v>
      </c>
      <c r="M52" s="20">
        <v>11048</v>
      </c>
      <c r="N52" s="20">
        <f t="shared" ref="N52:N61" si="24">O52+P52</f>
        <v>0</v>
      </c>
      <c r="O52" s="20">
        <v>0</v>
      </c>
      <c r="P52" s="20">
        <v>0</v>
      </c>
      <c r="Q52" s="20">
        <f t="shared" ref="Q52:Q61" si="25">R52+S52</f>
        <v>0</v>
      </c>
      <c r="R52" s="20">
        <v>0</v>
      </c>
      <c r="S52" s="20">
        <v>0</v>
      </c>
    </row>
    <row r="53" spans="1:19" ht="18.75" x14ac:dyDescent="0.25">
      <c r="A53" s="24" t="s">
        <v>68</v>
      </c>
      <c r="B53" s="30" t="s">
        <v>69</v>
      </c>
      <c r="C53" s="19">
        <v>130</v>
      </c>
      <c r="D53" s="19">
        <f t="shared" si="21"/>
        <v>53</v>
      </c>
      <c r="E53" s="19">
        <v>40</v>
      </c>
      <c r="F53" s="19">
        <v>13</v>
      </c>
      <c r="G53" s="20">
        <f t="shared" si="22"/>
        <v>1350.7</v>
      </c>
      <c r="H53" s="20">
        <v>980.2</v>
      </c>
      <c r="I53" s="20">
        <v>370.5</v>
      </c>
      <c r="J53" s="20">
        <f t="shared" si="23"/>
        <v>47524380</v>
      </c>
      <c r="K53" s="20">
        <v>47049136</v>
      </c>
      <c r="L53" s="20">
        <v>427719</v>
      </c>
      <c r="M53" s="20">
        <v>47525</v>
      </c>
      <c r="N53" s="20">
        <f t="shared" si="24"/>
        <v>0</v>
      </c>
      <c r="O53" s="20">
        <v>0</v>
      </c>
      <c r="P53" s="20">
        <v>0</v>
      </c>
      <c r="Q53" s="20">
        <f t="shared" si="25"/>
        <v>0</v>
      </c>
      <c r="R53" s="20">
        <v>0</v>
      </c>
      <c r="S53" s="20">
        <v>0</v>
      </c>
    </row>
    <row r="54" spans="1:19" ht="18.75" x14ac:dyDescent="0.25">
      <c r="A54" s="24" t="s">
        <v>70</v>
      </c>
      <c r="B54" s="30" t="s">
        <v>33</v>
      </c>
      <c r="C54" s="19">
        <v>1177</v>
      </c>
      <c r="D54" s="19">
        <f t="shared" si="21"/>
        <v>530</v>
      </c>
      <c r="E54" s="19">
        <v>354</v>
      </c>
      <c r="F54" s="19">
        <v>176</v>
      </c>
      <c r="G54" s="20">
        <f t="shared" si="22"/>
        <v>20931.29</v>
      </c>
      <c r="H54" s="20">
        <v>13905.22</v>
      </c>
      <c r="I54" s="20">
        <v>7026.07</v>
      </c>
      <c r="J54" s="20">
        <f t="shared" si="23"/>
        <v>736467438</v>
      </c>
      <c r="K54" s="20">
        <v>729102765</v>
      </c>
      <c r="L54" s="20">
        <v>6628207</v>
      </c>
      <c r="M54" s="20">
        <v>736466</v>
      </c>
      <c r="N54" s="20">
        <f t="shared" si="24"/>
        <v>0</v>
      </c>
      <c r="O54" s="20">
        <v>0</v>
      </c>
      <c r="P54" s="20">
        <v>0</v>
      </c>
      <c r="Q54" s="20">
        <f t="shared" si="25"/>
        <v>0</v>
      </c>
      <c r="R54" s="20">
        <v>0</v>
      </c>
      <c r="S54" s="20">
        <v>0</v>
      </c>
    </row>
    <row r="55" spans="1:19" ht="18.75" x14ac:dyDescent="0.25">
      <c r="A55" s="24" t="s">
        <v>71</v>
      </c>
      <c r="B55" s="30" t="s">
        <v>101</v>
      </c>
      <c r="C55" s="19">
        <v>282</v>
      </c>
      <c r="D55" s="19">
        <f t="shared" si="21"/>
        <v>152</v>
      </c>
      <c r="E55" s="19">
        <v>134</v>
      </c>
      <c r="F55" s="19">
        <v>18</v>
      </c>
      <c r="G55" s="20">
        <f t="shared" si="22"/>
        <v>5801.5</v>
      </c>
      <c r="H55" s="20">
        <v>5148.8999999999996</v>
      </c>
      <c r="I55" s="20">
        <v>652.6</v>
      </c>
      <c r="J55" s="20">
        <f t="shared" si="23"/>
        <v>204125777</v>
      </c>
      <c r="K55" s="20">
        <v>202084519</v>
      </c>
      <c r="L55" s="20">
        <v>1837132</v>
      </c>
      <c r="M55" s="20">
        <v>204126</v>
      </c>
      <c r="N55" s="20">
        <f t="shared" si="24"/>
        <v>0</v>
      </c>
      <c r="O55" s="20">
        <v>0</v>
      </c>
      <c r="P55" s="20">
        <v>0</v>
      </c>
      <c r="Q55" s="20">
        <f t="shared" si="25"/>
        <v>0</v>
      </c>
      <c r="R55" s="20">
        <v>0</v>
      </c>
      <c r="S55" s="20">
        <v>0</v>
      </c>
    </row>
    <row r="56" spans="1:19" ht="18.75" x14ac:dyDescent="0.25">
      <c r="A56" s="24" t="s">
        <v>72</v>
      </c>
      <c r="B56" s="30" t="s">
        <v>102</v>
      </c>
      <c r="C56" s="19">
        <v>55</v>
      </c>
      <c r="D56" s="19">
        <f t="shared" si="21"/>
        <v>24</v>
      </c>
      <c r="E56" s="19">
        <v>19</v>
      </c>
      <c r="F56" s="19">
        <v>5</v>
      </c>
      <c r="G56" s="20">
        <f t="shared" si="22"/>
        <v>768.9</v>
      </c>
      <c r="H56" s="20">
        <v>614.4</v>
      </c>
      <c r="I56" s="20">
        <v>154.5</v>
      </c>
      <c r="J56" s="20">
        <f t="shared" si="23"/>
        <v>27053746</v>
      </c>
      <c r="K56" s="20">
        <v>26783209</v>
      </c>
      <c r="L56" s="20">
        <v>243484</v>
      </c>
      <c r="M56" s="20">
        <v>27053</v>
      </c>
      <c r="N56" s="20">
        <f t="shared" si="24"/>
        <v>0</v>
      </c>
      <c r="O56" s="20">
        <v>0</v>
      </c>
      <c r="P56" s="20">
        <v>0</v>
      </c>
      <c r="Q56" s="20">
        <f t="shared" si="25"/>
        <v>0</v>
      </c>
      <c r="R56" s="20">
        <v>0</v>
      </c>
      <c r="S56" s="20">
        <v>0</v>
      </c>
    </row>
    <row r="57" spans="1:19" ht="18.75" x14ac:dyDescent="0.25">
      <c r="A57" s="24" t="s">
        <v>73</v>
      </c>
      <c r="B57" s="30" t="s">
        <v>103</v>
      </c>
      <c r="C57" s="19">
        <v>16</v>
      </c>
      <c r="D57" s="19">
        <f t="shared" si="21"/>
        <v>6</v>
      </c>
      <c r="E57" s="19">
        <v>0</v>
      </c>
      <c r="F57" s="19">
        <v>6</v>
      </c>
      <c r="G57" s="20">
        <f t="shared" si="22"/>
        <v>266.60000000000002</v>
      </c>
      <c r="H57" s="20">
        <v>0</v>
      </c>
      <c r="I57" s="20">
        <v>266.60000000000002</v>
      </c>
      <c r="J57" s="20">
        <f t="shared" si="23"/>
        <v>9380321</v>
      </c>
      <c r="K57" s="20">
        <v>9286518</v>
      </c>
      <c r="L57" s="20">
        <v>84423</v>
      </c>
      <c r="M57" s="20">
        <v>9380</v>
      </c>
      <c r="N57" s="20">
        <f t="shared" si="24"/>
        <v>0</v>
      </c>
      <c r="O57" s="20">
        <v>0</v>
      </c>
      <c r="P57" s="20">
        <v>0</v>
      </c>
      <c r="Q57" s="20">
        <f t="shared" si="25"/>
        <v>0</v>
      </c>
      <c r="R57" s="20">
        <v>0</v>
      </c>
      <c r="S57" s="20">
        <v>0</v>
      </c>
    </row>
    <row r="58" spans="1:19" ht="37.5" x14ac:dyDescent="0.25">
      <c r="A58" s="24" t="s">
        <v>74</v>
      </c>
      <c r="B58" s="30" t="s">
        <v>115</v>
      </c>
      <c r="C58" s="19">
        <v>172</v>
      </c>
      <c r="D58" s="19">
        <f t="shared" si="21"/>
        <v>85</v>
      </c>
      <c r="E58" s="19">
        <v>37</v>
      </c>
      <c r="F58" s="19">
        <v>48</v>
      </c>
      <c r="G58" s="20">
        <f t="shared" si="22"/>
        <v>2738.8</v>
      </c>
      <c r="H58" s="20">
        <v>1055.5999999999999</v>
      </c>
      <c r="I58" s="20">
        <v>1683.2</v>
      </c>
      <c r="J58" s="20">
        <f t="shared" si="23"/>
        <v>96364678</v>
      </c>
      <c r="K58" s="20">
        <v>95401031</v>
      </c>
      <c r="L58" s="20">
        <v>867282</v>
      </c>
      <c r="M58" s="20">
        <v>96365</v>
      </c>
      <c r="N58" s="20">
        <f t="shared" si="24"/>
        <v>0</v>
      </c>
      <c r="O58" s="20">
        <v>0</v>
      </c>
      <c r="P58" s="20">
        <v>0</v>
      </c>
      <c r="Q58" s="20">
        <f t="shared" si="25"/>
        <v>0</v>
      </c>
      <c r="R58" s="20">
        <v>0</v>
      </c>
      <c r="S58" s="20">
        <v>0</v>
      </c>
    </row>
    <row r="59" spans="1:19" ht="18.75" x14ac:dyDescent="0.25">
      <c r="A59" s="24" t="s">
        <v>75</v>
      </c>
      <c r="B59" s="30" t="s">
        <v>98</v>
      </c>
      <c r="C59" s="19">
        <v>75</v>
      </c>
      <c r="D59" s="19">
        <f t="shared" si="21"/>
        <v>43</v>
      </c>
      <c r="E59" s="19">
        <v>8</v>
      </c>
      <c r="F59" s="19">
        <v>35</v>
      </c>
      <c r="G59" s="20">
        <f t="shared" si="22"/>
        <v>1238.5</v>
      </c>
      <c r="H59" s="20">
        <v>292.5</v>
      </c>
      <c r="I59" s="20">
        <v>946</v>
      </c>
      <c r="J59" s="20">
        <f t="shared" si="23"/>
        <v>43576622</v>
      </c>
      <c r="K59" s="20">
        <v>43140856</v>
      </c>
      <c r="L59" s="20">
        <v>392190</v>
      </c>
      <c r="M59" s="20">
        <v>43576</v>
      </c>
      <c r="N59" s="20">
        <f t="shared" si="24"/>
        <v>0</v>
      </c>
      <c r="O59" s="20">
        <v>0</v>
      </c>
      <c r="P59" s="20">
        <v>0</v>
      </c>
      <c r="Q59" s="20">
        <f t="shared" si="25"/>
        <v>0</v>
      </c>
      <c r="R59" s="20">
        <v>0</v>
      </c>
      <c r="S59" s="20">
        <v>0</v>
      </c>
    </row>
    <row r="60" spans="1:19" ht="18.75" x14ac:dyDescent="0.25">
      <c r="A60" s="24" t="s">
        <v>76</v>
      </c>
      <c r="B60" s="30" t="s">
        <v>104</v>
      </c>
      <c r="C60" s="19">
        <v>20</v>
      </c>
      <c r="D60" s="19">
        <f t="shared" si="21"/>
        <v>10</v>
      </c>
      <c r="E60" s="19">
        <v>1</v>
      </c>
      <c r="F60" s="19">
        <v>9</v>
      </c>
      <c r="G60" s="20">
        <f t="shared" si="22"/>
        <v>369.3</v>
      </c>
      <c r="H60" s="20">
        <v>44.3</v>
      </c>
      <c r="I60" s="20">
        <v>325</v>
      </c>
      <c r="J60" s="20">
        <f t="shared" si="23"/>
        <v>12993820</v>
      </c>
      <c r="K60" s="20">
        <v>12863882</v>
      </c>
      <c r="L60" s="20">
        <v>116944</v>
      </c>
      <c r="M60" s="20">
        <v>12994</v>
      </c>
      <c r="N60" s="20">
        <f t="shared" si="24"/>
        <v>0</v>
      </c>
      <c r="O60" s="20">
        <v>0</v>
      </c>
      <c r="P60" s="20">
        <v>0</v>
      </c>
      <c r="Q60" s="20">
        <f t="shared" si="25"/>
        <v>0</v>
      </c>
      <c r="R60" s="20">
        <v>0</v>
      </c>
      <c r="S60" s="20">
        <v>0</v>
      </c>
    </row>
    <row r="61" spans="1:19" ht="18.75" x14ac:dyDescent="0.25">
      <c r="A61" s="24" t="s">
        <v>77</v>
      </c>
      <c r="B61" s="30" t="s">
        <v>105</v>
      </c>
      <c r="C61" s="19">
        <v>38</v>
      </c>
      <c r="D61" s="19">
        <f t="shared" si="21"/>
        <v>20</v>
      </c>
      <c r="E61" s="19">
        <v>8</v>
      </c>
      <c r="F61" s="19">
        <v>12</v>
      </c>
      <c r="G61" s="20">
        <f t="shared" si="22"/>
        <v>922.8</v>
      </c>
      <c r="H61" s="20">
        <v>443.5</v>
      </c>
      <c r="I61" s="20">
        <v>479.3</v>
      </c>
      <c r="J61" s="20">
        <f t="shared" si="23"/>
        <v>32468718</v>
      </c>
      <c r="K61" s="20">
        <v>32144030</v>
      </c>
      <c r="L61" s="20">
        <v>292218</v>
      </c>
      <c r="M61" s="20">
        <v>32470</v>
      </c>
      <c r="N61" s="20">
        <f t="shared" si="24"/>
        <v>0</v>
      </c>
      <c r="O61" s="20">
        <v>0</v>
      </c>
      <c r="P61" s="20">
        <v>0</v>
      </c>
      <c r="Q61" s="20">
        <f t="shared" si="25"/>
        <v>0</v>
      </c>
      <c r="R61" s="20">
        <v>0</v>
      </c>
      <c r="S61" s="20">
        <v>0</v>
      </c>
    </row>
    <row r="62" spans="1:19" ht="18.75" x14ac:dyDescent="0.25">
      <c r="A62" s="24" t="s">
        <v>78</v>
      </c>
      <c r="B62" s="30" t="s">
        <v>10</v>
      </c>
      <c r="C62" s="19">
        <f t="shared" ref="C62:S62" si="26">SUM(C63:C69)</f>
        <v>1325</v>
      </c>
      <c r="D62" s="19">
        <f t="shared" si="26"/>
        <v>575</v>
      </c>
      <c r="E62" s="19">
        <f t="shared" si="26"/>
        <v>358</v>
      </c>
      <c r="F62" s="19">
        <f t="shared" si="26"/>
        <v>217</v>
      </c>
      <c r="G62" s="20">
        <f t="shared" si="26"/>
        <v>21072.739999999998</v>
      </c>
      <c r="H62" s="20">
        <f t="shared" si="26"/>
        <v>12487.180000000002</v>
      </c>
      <c r="I62" s="20">
        <f t="shared" si="26"/>
        <v>8585.56</v>
      </c>
      <c r="J62" s="20">
        <f t="shared" si="26"/>
        <v>741444357</v>
      </c>
      <c r="K62" s="20">
        <f t="shared" si="26"/>
        <v>734029914</v>
      </c>
      <c r="L62" s="20">
        <f t="shared" si="26"/>
        <v>6672998</v>
      </c>
      <c r="M62" s="20">
        <f t="shared" si="26"/>
        <v>741445</v>
      </c>
      <c r="N62" s="20">
        <f t="shared" si="26"/>
        <v>0</v>
      </c>
      <c r="O62" s="20">
        <f t="shared" si="26"/>
        <v>0</v>
      </c>
      <c r="P62" s="20">
        <f t="shared" si="26"/>
        <v>0</v>
      </c>
      <c r="Q62" s="20">
        <f t="shared" si="26"/>
        <v>0</v>
      </c>
      <c r="R62" s="20">
        <f t="shared" si="26"/>
        <v>0</v>
      </c>
      <c r="S62" s="20">
        <f t="shared" si="26"/>
        <v>0</v>
      </c>
    </row>
    <row r="63" spans="1:19" ht="42" customHeight="1" x14ac:dyDescent="0.25">
      <c r="A63" s="24" t="s">
        <v>79</v>
      </c>
      <c r="B63" s="30" t="s">
        <v>117</v>
      </c>
      <c r="C63" s="19">
        <v>25</v>
      </c>
      <c r="D63" s="19">
        <f t="shared" ref="D63:D69" si="27">E63+F63</f>
        <v>8</v>
      </c>
      <c r="E63" s="19">
        <v>4</v>
      </c>
      <c r="F63" s="19">
        <v>4</v>
      </c>
      <c r="G63" s="20">
        <f t="shared" ref="G63:G69" si="28">H63+I63</f>
        <v>504.9</v>
      </c>
      <c r="H63" s="20">
        <v>253.4</v>
      </c>
      <c r="I63" s="20">
        <v>251.5</v>
      </c>
      <c r="J63" s="20">
        <f t="shared" ref="J63:J69" si="29">K63+L63+M63</f>
        <v>17764906.5</v>
      </c>
      <c r="K63" s="20">
        <v>17587257</v>
      </c>
      <c r="L63" s="20">
        <v>159884</v>
      </c>
      <c r="M63" s="20">
        <v>17765.5</v>
      </c>
      <c r="N63" s="20">
        <f t="shared" ref="N63:N69" si="30">O63+P63</f>
        <v>0</v>
      </c>
      <c r="O63" s="20">
        <v>0</v>
      </c>
      <c r="P63" s="20">
        <v>0</v>
      </c>
      <c r="Q63" s="20">
        <f t="shared" ref="Q63:Q69" si="31">R63+S63</f>
        <v>0</v>
      </c>
      <c r="R63" s="20">
        <v>0</v>
      </c>
      <c r="S63" s="20">
        <v>0</v>
      </c>
    </row>
    <row r="64" spans="1:19" ht="37.5" x14ac:dyDescent="0.25">
      <c r="A64" s="24" t="s">
        <v>80</v>
      </c>
      <c r="B64" s="30" t="s">
        <v>114</v>
      </c>
      <c r="C64" s="19">
        <v>58</v>
      </c>
      <c r="D64" s="19">
        <f t="shared" si="27"/>
        <v>30</v>
      </c>
      <c r="E64" s="19">
        <v>28</v>
      </c>
      <c r="F64" s="19">
        <v>2</v>
      </c>
      <c r="G64" s="20">
        <f t="shared" si="28"/>
        <v>944.40000000000009</v>
      </c>
      <c r="H64" s="20">
        <v>883.7</v>
      </c>
      <c r="I64" s="20">
        <v>60.7</v>
      </c>
      <c r="J64" s="20">
        <f t="shared" si="29"/>
        <v>33228714</v>
      </c>
      <c r="K64" s="20">
        <v>32896427</v>
      </c>
      <c r="L64" s="20">
        <v>299058</v>
      </c>
      <c r="M64" s="20">
        <v>33229</v>
      </c>
      <c r="N64" s="20">
        <f t="shared" si="30"/>
        <v>0</v>
      </c>
      <c r="O64" s="20">
        <v>0</v>
      </c>
      <c r="P64" s="20">
        <v>0</v>
      </c>
      <c r="Q64" s="20">
        <f t="shared" si="31"/>
        <v>0</v>
      </c>
      <c r="R64" s="20">
        <v>0</v>
      </c>
      <c r="S64" s="20">
        <v>0</v>
      </c>
    </row>
    <row r="65" spans="1:20" ht="18.75" x14ac:dyDescent="0.25">
      <c r="A65" s="24" t="s">
        <v>81</v>
      </c>
      <c r="B65" s="30" t="s">
        <v>33</v>
      </c>
      <c r="C65" s="19">
        <v>928</v>
      </c>
      <c r="D65" s="19">
        <f t="shared" si="27"/>
        <v>401</v>
      </c>
      <c r="E65" s="19">
        <v>256</v>
      </c>
      <c r="F65" s="19">
        <v>145</v>
      </c>
      <c r="G65" s="20">
        <f t="shared" si="28"/>
        <v>15266.14</v>
      </c>
      <c r="H65" s="20">
        <v>9157.2800000000007</v>
      </c>
      <c r="I65" s="20">
        <v>6108.86</v>
      </c>
      <c r="J65" s="20">
        <f t="shared" si="29"/>
        <v>537139136</v>
      </c>
      <c r="K65" s="20">
        <v>531767745</v>
      </c>
      <c r="L65" s="20">
        <v>4834252</v>
      </c>
      <c r="M65" s="20">
        <v>537139</v>
      </c>
      <c r="N65" s="20">
        <f t="shared" si="30"/>
        <v>0</v>
      </c>
      <c r="O65" s="20">
        <v>0</v>
      </c>
      <c r="P65" s="20">
        <v>0</v>
      </c>
      <c r="Q65" s="20">
        <f t="shared" si="31"/>
        <v>0</v>
      </c>
      <c r="R65" s="20">
        <v>0</v>
      </c>
      <c r="S65" s="20">
        <v>0</v>
      </c>
    </row>
    <row r="66" spans="1:20" ht="37.5" x14ac:dyDescent="0.25">
      <c r="A66" s="24" t="s">
        <v>82</v>
      </c>
      <c r="B66" s="30" t="s">
        <v>116</v>
      </c>
      <c r="C66" s="19">
        <v>3</v>
      </c>
      <c r="D66" s="19">
        <f t="shared" si="27"/>
        <v>3</v>
      </c>
      <c r="E66" s="19">
        <v>3</v>
      </c>
      <c r="F66" s="19">
        <v>0</v>
      </c>
      <c r="G66" s="20">
        <f t="shared" si="28"/>
        <v>68.7</v>
      </c>
      <c r="H66" s="20">
        <v>68.7</v>
      </c>
      <c r="I66" s="20">
        <v>0</v>
      </c>
      <c r="J66" s="20">
        <f t="shared" si="29"/>
        <v>2417209.5</v>
      </c>
      <c r="K66" s="20">
        <v>2393037</v>
      </c>
      <c r="L66" s="20">
        <v>21755</v>
      </c>
      <c r="M66" s="20">
        <v>2417.5</v>
      </c>
      <c r="N66" s="20">
        <f t="shared" si="30"/>
        <v>0</v>
      </c>
      <c r="O66" s="20">
        <v>0</v>
      </c>
      <c r="P66" s="20">
        <v>0</v>
      </c>
      <c r="Q66" s="20">
        <f t="shared" si="31"/>
        <v>0</v>
      </c>
      <c r="R66" s="20">
        <v>0</v>
      </c>
      <c r="S66" s="20">
        <v>0</v>
      </c>
    </row>
    <row r="67" spans="1:20" ht="37.5" x14ac:dyDescent="0.25">
      <c r="A67" s="24" t="s">
        <v>83</v>
      </c>
      <c r="B67" s="30" t="s">
        <v>115</v>
      </c>
      <c r="C67" s="19">
        <v>195</v>
      </c>
      <c r="D67" s="19">
        <f t="shared" si="27"/>
        <v>73</v>
      </c>
      <c r="E67" s="19">
        <v>37</v>
      </c>
      <c r="F67" s="19">
        <v>36</v>
      </c>
      <c r="G67" s="20">
        <f t="shared" si="28"/>
        <v>2658.3</v>
      </c>
      <c r="H67" s="20">
        <v>1323.3</v>
      </c>
      <c r="I67" s="20">
        <v>1335</v>
      </c>
      <c r="J67" s="20">
        <f t="shared" si="29"/>
        <v>93532285.5</v>
      </c>
      <c r="K67" s="20">
        <v>92596963</v>
      </c>
      <c r="L67" s="20">
        <v>841790</v>
      </c>
      <c r="M67" s="20">
        <v>93532.5</v>
      </c>
      <c r="N67" s="20">
        <f t="shared" si="30"/>
        <v>0</v>
      </c>
      <c r="O67" s="20">
        <v>0</v>
      </c>
      <c r="P67" s="20">
        <v>0</v>
      </c>
      <c r="Q67" s="20">
        <f t="shared" si="31"/>
        <v>0</v>
      </c>
      <c r="R67" s="20">
        <v>0</v>
      </c>
      <c r="S67" s="20">
        <v>0</v>
      </c>
    </row>
    <row r="68" spans="1:20" ht="37.5" x14ac:dyDescent="0.25">
      <c r="A68" s="24" t="s">
        <v>84</v>
      </c>
      <c r="B68" s="30" t="s">
        <v>108</v>
      </c>
      <c r="C68" s="19">
        <v>29</v>
      </c>
      <c r="D68" s="19">
        <f t="shared" si="27"/>
        <v>15</v>
      </c>
      <c r="E68" s="19">
        <v>6</v>
      </c>
      <c r="F68" s="19">
        <v>9</v>
      </c>
      <c r="G68" s="20">
        <f t="shared" si="28"/>
        <v>515.20000000000005</v>
      </c>
      <c r="H68" s="20">
        <v>199.2</v>
      </c>
      <c r="I68" s="20">
        <v>316</v>
      </c>
      <c r="J68" s="20">
        <f t="shared" si="29"/>
        <v>18127312</v>
      </c>
      <c r="K68" s="20">
        <v>17946039</v>
      </c>
      <c r="L68" s="20">
        <v>163146</v>
      </c>
      <c r="M68" s="20">
        <v>18127</v>
      </c>
      <c r="N68" s="20">
        <f t="shared" si="30"/>
        <v>0</v>
      </c>
      <c r="O68" s="20">
        <v>0</v>
      </c>
      <c r="P68" s="20">
        <v>0</v>
      </c>
      <c r="Q68" s="20">
        <f t="shared" si="31"/>
        <v>0</v>
      </c>
      <c r="R68" s="20">
        <v>0</v>
      </c>
      <c r="S68" s="20">
        <v>0</v>
      </c>
    </row>
    <row r="69" spans="1:20" ht="37.5" x14ac:dyDescent="0.25">
      <c r="A69" s="24" t="s">
        <v>85</v>
      </c>
      <c r="B69" s="30" t="s">
        <v>111</v>
      </c>
      <c r="C69" s="19">
        <v>87</v>
      </c>
      <c r="D69" s="19">
        <f t="shared" si="27"/>
        <v>45</v>
      </c>
      <c r="E69" s="19">
        <v>24</v>
      </c>
      <c r="F69" s="19">
        <v>21</v>
      </c>
      <c r="G69" s="20">
        <f t="shared" si="28"/>
        <v>1115.0999999999999</v>
      </c>
      <c r="H69" s="20">
        <v>601.6</v>
      </c>
      <c r="I69" s="20">
        <v>513.5</v>
      </c>
      <c r="J69" s="20">
        <f t="shared" si="29"/>
        <v>39234793.5</v>
      </c>
      <c r="K69" s="20">
        <v>38842446</v>
      </c>
      <c r="L69" s="20">
        <v>353113</v>
      </c>
      <c r="M69" s="20">
        <v>39234.5</v>
      </c>
      <c r="N69" s="20">
        <f t="shared" si="30"/>
        <v>0</v>
      </c>
      <c r="O69" s="20">
        <v>0</v>
      </c>
      <c r="P69" s="20">
        <v>0</v>
      </c>
      <c r="Q69" s="20">
        <f t="shared" si="31"/>
        <v>0</v>
      </c>
      <c r="R69" s="20">
        <v>0</v>
      </c>
      <c r="S69" s="20">
        <v>0</v>
      </c>
    </row>
    <row r="70" spans="1:20" ht="15.6" customHeight="1" x14ac:dyDescent="0.25">
      <c r="P70" s="7"/>
      <c r="Q70" s="7"/>
      <c r="R70" s="8"/>
    </row>
    <row r="71" spans="1:20" ht="15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20" ht="15" customHeight="1" x14ac:dyDescent="0.25">
      <c r="A72" s="40"/>
      <c r="B72" s="40"/>
      <c r="C72" s="40"/>
      <c r="D72" s="40"/>
      <c r="E72" s="40"/>
      <c r="F72" s="40"/>
      <c r="G72" s="40"/>
      <c r="H72" s="40"/>
      <c r="I72" s="13"/>
      <c r="J72" s="13"/>
      <c r="K72" s="13"/>
      <c r="L72" s="13"/>
      <c r="M72" s="14"/>
      <c r="N72" s="14"/>
      <c r="O72" s="14"/>
      <c r="P72" s="14"/>
      <c r="Q72" s="14"/>
      <c r="R72" s="14"/>
      <c r="S72" s="14"/>
    </row>
    <row r="73" spans="1:20" ht="15" customHeight="1" x14ac:dyDescent="0.25">
      <c r="A73" s="40"/>
      <c r="B73" s="40"/>
      <c r="C73" s="40"/>
      <c r="D73" s="40"/>
      <c r="E73" s="40"/>
      <c r="F73" s="40"/>
      <c r="G73" s="40"/>
      <c r="H73" s="40"/>
      <c r="I73" s="13"/>
      <c r="J73" s="13"/>
      <c r="K73" s="13"/>
      <c r="L73" s="13"/>
      <c r="M73" s="13"/>
      <c r="N73" s="13"/>
      <c r="O73" s="14"/>
      <c r="P73" s="14"/>
      <c r="Q73" s="14"/>
      <c r="R73" s="14"/>
      <c r="S73" s="14"/>
      <c r="T73" s="5"/>
    </row>
    <row r="74" spans="1:20" ht="15" customHeight="1" x14ac:dyDescent="0.25">
      <c r="A74" s="40"/>
      <c r="B74" s="40"/>
      <c r="C74" s="40"/>
      <c r="D74" s="40"/>
      <c r="E74" s="40"/>
      <c r="F74" s="40"/>
      <c r="G74" s="40"/>
      <c r="H74" s="40"/>
      <c r="I74" s="13"/>
      <c r="J74" s="13"/>
      <c r="K74" s="13"/>
      <c r="L74" s="13"/>
      <c r="M74" s="13"/>
      <c r="N74" s="14"/>
      <c r="O74" s="41"/>
      <c r="P74" s="41"/>
      <c r="Q74" s="41"/>
      <c r="R74" s="41"/>
      <c r="S74" s="41"/>
    </row>
    <row r="75" spans="1:20" ht="15" customHeight="1" x14ac:dyDescent="0.25">
      <c r="A75" s="42" t="s">
        <v>120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20" ht="15" customHeight="1" x14ac:dyDescent="0.25">
      <c r="A76" s="15"/>
      <c r="B76" s="15"/>
      <c r="C76" s="15"/>
      <c r="D76" s="15"/>
      <c r="E76" s="15"/>
      <c r="F76" s="15"/>
      <c r="G76" s="15"/>
      <c r="H76" s="15"/>
      <c r="I76" s="13"/>
      <c r="J76" s="13"/>
      <c r="K76" s="13"/>
      <c r="L76" s="13"/>
      <c r="M76" s="13"/>
      <c r="N76" s="14"/>
      <c r="O76" s="16"/>
      <c r="P76" s="16"/>
      <c r="Q76" s="16"/>
      <c r="R76" s="17"/>
      <c r="S76" s="17"/>
    </row>
    <row r="77" spans="1:20" ht="15" customHeight="1" x14ac:dyDescent="0.25">
      <c r="A77" s="15"/>
      <c r="B77" s="15"/>
      <c r="C77" s="15"/>
      <c r="D77" s="15"/>
      <c r="E77" s="15"/>
      <c r="F77" s="15"/>
      <c r="G77" s="15"/>
      <c r="H77" s="15"/>
      <c r="I77" s="13"/>
      <c r="J77" s="13"/>
      <c r="K77" s="13"/>
      <c r="L77" s="13"/>
      <c r="M77" s="13"/>
      <c r="N77" s="14"/>
      <c r="O77" s="41"/>
      <c r="P77" s="41"/>
      <c r="Q77" s="41"/>
      <c r="R77" s="43"/>
      <c r="S77" s="43"/>
    </row>
    <row r="78" spans="1:20" ht="15" customHeight="1" x14ac:dyDescent="0.25">
      <c r="A78" s="9"/>
      <c r="B78" s="9"/>
      <c r="C78" s="9"/>
      <c r="D78" s="9"/>
      <c r="E78" s="9"/>
      <c r="F78" s="9"/>
      <c r="G78" s="9"/>
      <c r="H78" s="9"/>
      <c r="I78" s="4"/>
      <c r="J78" s="4"/>
      <c r="K78" s="4"/>
      <c r="L78" s="4"/>
      <c r="M78" s="4"/>
      <c r="P78" s="10"/>
      <c r="Q78" s="10"/>
      <c r="R78" s="10"/>
      <c r="S78" s="10"/>
    </row>
  </sheetData>
  <sheetProtection formatCells="0" formatColumns="0" formatRows="0" insertColumns="0" insertRows="0" insertHyperlinks="0" deleteColumns="0" deleteRows="0" sort="0" autoFilter="0" pivotTables="0"/>
  <mergeCells count="29">
    <mergeCell ref="A72:H74"/>
    <mergeCell ref="Q74:S74"/>
    <mergeCell ref="O74:P74"/>
    <mergeCell ref="A75:S75"/>
    <mergeCell ref="O77:Q77"/>
    <mergeCell ref="R77:S77"/>
    <mergeCell ref="C10:C12"/>
    <mergeCell ref="B10:B12"/>
    <mergeCell ref="A10:A12"/>
    <mergeCell ref="D11:D12"/>
    <mergeCell ref="G11:G12"/>
    <mergeCell ref="E11:F11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R1:S1"/>
    <mergeCell ref="Q6:S6"/>
    <mergeCell ref="A8:S8"/>
    <mergeCell ref="A7:S7"/>
    <mergeCell ref="R3:S3"/>
  </mergeCells>
  <pageMargins left="0.27559055118110237" right="0.23622047244094491" top="0.74803149606299213" bottom="0.43307086614173229" header="0.31496062992125984" footer="0.31496062992125984"/>
  <pageSetup paperSize="9" scale="40" fitToHeight="0" orientation="landscape" r:id="rId1"/>
  <headerFooter>
    <oddHeader xml:space="preserve">&amp;C&amp;P+27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2020-02-06T14:42:14Z</cp:lastPrinted>
  <dcterms:created xsi:type="dcterms:W3CDTF">2006-09-16T00:00:00Z</dcterms:created>
  <dcterms:modified xsi:type="dcterms:W3CDTF">2020-02-13T07:22:03Z</dcterms:modified>
</cp:coreProperties>
</file>